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firstSheet="3" activeTab="3"/>
  </bookViews>
  <sheets>
    <sheet name="титульный лист (2)" sheetId="1" r:id="rId1"/>
    <sheet name="деятельность учрежден" sheetId="2" r:id="rId2"/>
    <sheet name="финансовое состояние (2)" sheetId="3" r:id="rId3"/>
    <sheet name="поступления и выбытия (3)" sheetId="4" r:id="rId4"/>
    <sheet name="ср-ва во врем распор" sheetId="5" r:id="rId5"/>
    <sheet name="справоч информац" sheetId="6" r:id="rId6"/>
    <sheet name="показатели выплат по 44фз" sheetId="7" r:id="rId7"/>
  </sheets>
  <definedNames>
    <definedName name="_xlnm.Print_Titles" localSheetId="3">'поступления и выбытия (3)'!$7:$11</definedName>
    <definedName name="_xlnm.Print_Area" localSheetId="1">'деятельность учрежден'!$A$1:$DX$32</definedName>
    <definedName name="_xlnm.Print_Area" localSheetId="6">'показатели выплат по 44фз'!$A$1:$L$90</definedName>
    <definedName name="_xlnm.Print_Area" localSheetId="3">'поступления и выбытия (3)'!$A$1:$AR$102</definedName>
    <definedName name="_xlnm.Print_Area" localSheetId="5">'справоч информац'!$A$1:$C$11</definedName>
    <definedName name="_xlnm.Print_Area" localSheetId="4">'ср-ва во врем распор'!$A$1:$C$15</definedName>
    <definedName name="_xlnm.Print_Area" localSheetId="0">'титульный лист (2)'!$A$1:$DK$41</definedName>
    <definedName name="_xlnm.Print_Area" localSheetId="2">'финансовое состояние (2)'!$A$1:$I$50</definedName>
  </definedNames>
  <calcPr fullCalcOnLoad="1"/>
</workbook>
</file>

<file path=xl/sharedStrings.xml><?xml version="1.0" encoding="utf-8"?>
<sst xmlns="http://schemas.openxmlformats.org/spreadsheetml/2006/main" count="539" uniqueCount="378">
  <si>
    <t>в том числе:</t>
  </si>
  <si>
    <t>всего</t>
  </si>
  <si>
    <t>2.2</t>
  </si>
  <si>
    <t>2.3</t>
  </si>
  <si>
    <t>Наименование показателя</t>
  </si>
  <si>
    <t>"СОГЛАСОВАНО"</t>
  </si>
  <si>
    <t>"УТВЕРЖДАЮ"</t>
  </si>
  <si>
    <t>Председатель Комитета по образованию Большереченского муниципального района Омской области</t>
  </si>
  <si>
    <t>В.А. Шульгина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</si>
  <si>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</si>
  <si>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</si>
  <si>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</si>
  <si>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</si>
  <si>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</si>
  <si>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Форма по КФД</t>
  </si>
  <si>
    <t>Дата</t>
  </si>
  <si>
    <t xml:space="preserve">Наименование </t>
  </si>
  <si>
    <t>по ОКПО</t>
  </si>
  <si>
    <t>муниципального</t>
  </si>
  <si>
    <t>учреждения</t>
  </si>
  <si>
    <t>(подразделения)</t>
  </si>
  <si>
    <t>ИНН/КПП</t>
  </si>
  <si>
    <t>Единица измерения: руб.</t>
  </si>
  <si>
    <t>по ОКЕИ</t>
  </si>
  <si>
    <t>383</t>
  </si>
  <si>
    <t xml:space="preserve">Наименование органа, </t>
  </si>
  <si>
    <t xml:space="preserve"> Комитета по образованию Большереченского муниципального района Омской области</t>
  </si>
  <si>
    <t>осуществляющего</t>
  </si>
  <si>
    <t xml:space="preserve">функции и полномочия </t>
  </si>
  <si>
    <t>учредителя</t>
  </si>
  <si>
    <t xml:space="preserve">Адрес фактического </t>
  </si>
  <si>
    <t>местонахождения</t>
  </si>
  <si>
    <t>мунципального</t>
  </si>
  <si>
    <t xml:space="preserve">учреждения </t>
  </si>
  <si>
    <t xml:space="preserve">I. Основные сведения о деятельности муниципального учреждения </t>
  </si>
  <si>
    <t>1.1. Цели деятельности муниципального учреждения:</t>
  </si>
  <si>
    <t xml:space="preserve">  - формирование общей культуры личности на основе усвоения обязательного минимума содержания образовательных программ;</t>
  </si>
  <si>
    <t xml:space="preserve">  - адаптация обучающихся к жизни в обществе;</t>
  </si>
  <si>
    <t xml:space="preserve">  - создание основ для осознанного выбора и последующего освоения профессиональных образовательных программ;</t>
  </si>
  <si>
    <t xml:space="preserve">  -воспитание гражданственности и любви к Родине, природе, семье, уважения к правам и свободам человека, трудолюбия</t>
  </si>
  <si>
    <t xml:space="preserve"> - сохранение и укрепление здоровья учащихся;</t>
  </si>
  <si>
    <t xml:space="preserve">  - создание условий для развития личности, ее самоопределения и самореализации</t>
  </si>
  <si>
    <t>1.2. Виды деятельности муниципального учреждения :</t>
  </si>
  <si>
    <t xml:space="preserve">  - дошкольное образование направленное на разностороннее развитие детей дошкольного возраста с учетом их возрастных и индивидуальных особенностей, в том числе достижение детьми дошкольного возраста уровня развития, необходимого и достаточного  для успешного освоения ими образовательных программ начального общего образования, на основе индивидуального подхода к детям дошкольного возраста и специфических для детей дошкольного возраста видов деятельности</t>
  </si>
  <si>
    <r>
      <t xml:space="preserve">   </t>
    </r>
    <r>
      <rPr>
        <sz val="11"/>
        <rFont val="Times New Roman"/>
        <family val="1"/>
      </rPr>
      <t>- основное общее образование направлено на становление и формирования личности обучающегося (формирование нравственных убеждений, эстетического вкуса и здорового образа жизни, высокой культуры межличностного и межэтнического общения, овладение основами наук, государственным языком Российской Федерации, навыками умственного и физического труда, развитие склонностей, интересов, способности к социальному самоопределению);</t>
    </r>
  </si>
  <si>
    <t xml:space="preserve">   - среднее общее образование направлено на дальнейшее становление и формирование личности обучающегося, развитие интереса к познованию и творческич способностей обучающегося, формирование навыков самостоятельной учебной деятельности на основе индивидуализации профессиональной ориентации содержания среднего общего образования, подготовку обучающегося к жизни в обществе, самостоятельному жизненному выбору, продолжению образования и началу профессиональной деятельности.</t>
  </si>
  <si>
    <t>1.3. Платные образовательные услуги:</t>
  </si>
  <si>
    <t xml:space="preserve">  - оказывать платные дополнительные образовательные услуги, не предусмотренные общеобразовательными программами обучающимся, населению, предприятиям и организациям на договорной основе: </t>
  </si>
  <si>
    <t xml:space="preserve"> - подоговорам и совместно с предприятиями, учреждениями, организациями проводить предпрофильную подготовку учащихся;</t>
  </si>
  <si>
    <t xml:space="preserve">  - изучать специальные дисциплины сверх часов и сверх программы по дисциплинам, ьпредусмотренным программой;</t>
  </si>
  <si>
    <t xml:space="preserve">  - организовывать курсы по подготовке к поступлению детей в первый класс;</t>
  </si>
  <si>
    <t xml:space="preserve">  - организовывать курсы по подготовке к поступлению в средние и высшие образовательные учреждения (репетиторство);</t>
  </si>
  <si>
    <t xml:space="preserve">  - организовывать курсы по овладению компьютерной грамотой для населения и обучающихся;</t>
  </si>
  <si>
    <t xml:space="preserve">  - создадавать кружки, секции, объединения сверх установленных тарификацией ставок на ведение внеклассной работы;</t>
  </si>
  <si>
    <t xml:space="preserve">  - оказывать услуги психолога, логопеда</t>
  </si>
  <si>
    <t xml:space="preserve">  - организация и подготовка семинаров, мастер - классов;</t>
  </si>
  <si>
    <t xml:space="preserve">  - иные услуги, приносящие доход</t>
  </si>
  <si>
    <r>
      <t xml:space="preserve">  </t>
    </r>
    <r>
      <rPr>
        <sz val="14"/>
        <rFont val="Calibri"/>
        <family val="2"/>
      </rPr>
      <t xml:space="preserve">• </t>
    </r>
    <r>
      <rPr>
        <sz val="11"/>
        <rFont val="Times New Roman"/>
        <family val="1"/>
      </rPr>
      <t>услуги спортивного, тренажерного залов;</t>
    </r>
  </si>
  <si>
    <r>
      <rPr>
        <sz val="14"/>
        <rFont val="Calibri"/>
        <family val="2"/>
      </rPr>
      <t xml:space="preserve">  • </t>
    </r>
    <r>
      <rPr>
        <sz val="11"/>
        <rFont val="Times New Roman"/>
        <family val="1"/>
      </rPr>
      <t>услуги столовой;</t>
    </r>
  </si>
  <si>
    <r>
      <t xml:space="preserve"> </t>
    </r>
    <r>
      <rPr>
        <sz val="14"/>
        <rFont val="Times New Roman"/>
        <family val="1"/>
      </rPr>
      <t xml:space="preserve"> •</t>
    </r>
    <r>
      <rPr>
        <sz val="11"/>
        <rFont val="Times New Roman"/>
        <family val="1"/>
      </rPr>
      <t xml:space="preserve"> транспортные услуги;</t>
    </r>
  </si>
  <si>
    <r>
      <t xml:space="preserve">  </t>
    </r>
    <r>
      <rPr>
        <sz val="14"/>
        <rFont val="Times New Roman"/>
        <family val="1"/>
      </rPr>
      <t xml:space="preserve"> • </t>
    </r>
    <r>
      <rPr>
        <sz val="11"/>
        <rFont val="Times New Roman"/>
        <family val="1"/>
      </rPr>
      <t>аренда актового зала, помещений;</t>
    </r>
  </si>
  <si>
    <t xml:space="preserve">  • видео,фото, издательско- полиграфические услуги;</t>
  </si>
  <si>
    <t xml:space="preserve">  • организация досуговой деятельности, включая проведение культурно - просвятительных, театрально - зрелищных, спортивных и физкультурно - оздоровительных мероприятий;</t>
  </si>
  <si>
    <t>2.</t>
  </si>
  <si>
    <t>Показатели финансового состояния учреждения</t>
  </si>
  <si>
    <t>Сумма</t>
  </si>
  <si>
    <t>I.</t>
  </si>
  <si>
    <t>Нефинансовые активы, всего:</t>
  </si>
  <si>
    <t>из них:</t>
  </si>
  <si>
    <t xml:space="preserve"> 1.1</t>
  </si>
  <si>
    <t>Общая балансовая стоимость недвижимого муниципального имущества, всего</t>
  </si>
  <si>
    <t xml:space="preserve"> 1.1.1</t>
  </si>
  <si>
    <t>Стоимость имущества, закрепленого собственником имущества за муниципальным учреждением на праве оперативного управления</t>
  </si>
  <si>
    <t xml:space="preserve"> 1.1.2</t>
  </si>
  <si>
    <t>Остаточная стоимость недвижимого муниципального имущества, 
всего</t>
  </si>
  <si>
    <t>II.</t>
  </si>
  <si>
    <t>Финансовые активы, всего</t>
  </si>
  <si>
    <t>Дебиторская задолженность по доходам</t>
  </si>
  <si>
    <t>Дебиторская задолженность по выданным авансам</t>
  </si>
  <si>
    <t>по выданным авансам на услуги связи</t>
  </si>
  <si>
    <t xml:space="preserve">по выданным авансам на транспортные услуги </t>
  </si>
  <si>
    <t>по выданным авансам на коммунальные услуги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</si>
  <si>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</si>
  <si>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</si>
  <si>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</si>
  <si>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</si>
  <si>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</si>
  <si>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</si>
  <si>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по выданным авансам на прочие расходы</t>
  </si>
  <si>
    <t>III.</t>
  </si>
  <si>
    <t>Обязательства, всего</t>
  </si>
  <si>
    <t xml:space="preserve"> 3.1</t>
  </si>
  <si>
    <t>Просроченная кредиторская задолженность</t>
  </si>
  <si>
    <t xml:space="preserve"> 3.2</t>
  </si>
  <si>
    <t>Кредиторская задолженность по расчетам с поставщиками и подрядчиками всего:</t>
  </si>
  <si>
    <t>по оплате услуг связи</t>
  </si>
  <si>
    <t>по оплате транспортных услуг</t>
  </si>
  <si>
    <t>по оплате коммунальных услуг</t>
  </si>
  <si>
    <t>по оплате услуг по содержанию имущества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</si>
  <si>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</si>
  <si>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</si>
  <si>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</si>
  <si>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непроизведенных активов</t>
  </si>
  <si>
    <t>по приобретению материальных запасов</t>
  </si>
  <si>
    <t>по оплате прочих расходов</t>
  </si>
  <si>
    <t>по платежам в бюджет</t>
  </si>
  <si>
    <t>по прочим расчетам с кредиторами</t>
  </si>
  <si>
    <t>Таблица 2</t>
  </si>
  <si>
    <t>Показатели по поступлениям</t>
  </si>
  <si>
    <t>и выплатам учреждения (подразделения)</t>
  </si>
  <si>
    <t>(в ред. Приказа Минфина России от 29.08.2016 N 142н)</t>
  </si>
  <si>
    <t>Код строки</t>
  </si>
  <si>
    <t>Код по бюджетной классификации Российской Федерации</t>
  </si>
  <si>
    <t>КОСГУ</t>
  </si>
  <si>
    <t>Объем финансового обеспечения, руб. (с точностью до двух знаков после запятой - 0,00)</t>
  </si>
  <si>
    <t>субсидии на финансовое обеспечение выполнения муниципального задания из бюджетов всех уровней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</si>
  <si>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</si>
  <si>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</si>
  <si>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</si>
  <si>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</si>
  <si>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</si>
  <si>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от иной приносящей доход деятельности</t>
  </si>
  <si>
    <t>из них гранты</t>
  </si>
  <si>
    <t>6.1</t>
  </si>
  <si>
    <t>6.2</t>
  </si>
  <si>
    <t>6.3</t>
  </si>
  <si>
    <t>6.4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</si>
  <si>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</si>
  <si>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</si>
  <si>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</si>
  <si>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</si>
  <si>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</si>
  <si>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</si>
  <si>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</si>
  <si>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</si>
  <si>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</si>
  <si>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</si>
  <si>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</si>
  <si>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 xml:space="preserve">оплата труда  </t>
  </si>
  <si>
    <t>начисления на выплаты по оплате труда</t>
  </si>
  <si>
    <t>уплату налогов, сборов и иных платежей, всего</t>
  </si>
  <si>
    <t>налог на имущество</t>
  </si>
  <si>
    <t>налог на землю</t>
  </si>
  <si>
    <t>транспортный нолог</t>
  </si>
  <si>
    <t>безвозмездные перечисления организациям</t>
  </si>
  <si>
    <t>прочие расходы (кроме расходов на закупку товаров, работ, услуг)</t>
  </si>
  <si>
    <t>степендии</t>
  </si>
  <si>
    <t>расходы на закупку товаров, работ, услуг, всего</t>
  </si>
  <si>
    <t>Услуги связи</t>
  </si>
  <si>
    <t>Транспортные услуги</t>
  </si>
  <si>
    <t>Арендная плата</t>
  </si>
  <si>
    <t>Работы, услуги по содержанию имущества</t>
  </si>
  <si>
    <t>Прочие работы, услуги</t>
  </si>
  <si>
    <t>Прочие расходы на закупку товаров, работ, услуг</t>
  </si>
  <si>
    <t>Увеличение стоимости основных средств</t>
  </si>
  <si>
    <t>Увеличение стоимости материальных запасов</t>
  </si>
  <si>
    <t>Приобретение продуктов питания</t>
  </si>
  <si>
    <t>Приобретение прочих расходных материалов</t>
  </si>
  <si>
    <t>Приобретение ГСМ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</si>
  <si>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</si>
  <si>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</si>
  <si>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</si>
  <si>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</si>
  <si>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</si>
  <si>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</si>
  <si>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</si>
  <si>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</si>
  <si>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3.</t>
  </si>
  <si>
    <t>Сведения о средствах, поступающих</t>
  </si>
  <si>
    <t xml:space="preserve">            во временное распоряжение учреждения (подразделения)</t>
  </si>
  <si>
    <t xml:space="preserve">                       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</si>
  <si>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</si>
  <si>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</si>
  <si>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</si>
  <si>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Таблица 4.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</si>
  <si>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</si>
  <si>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</si>
  <si>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</si>
  <si>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</si>
  <si>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</si>
  <si>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Показатели выплат по расходам</t>
  </si>
  <si>
    <t>на закупку товаров, работ, услуг учреждения (подразделения)</t>
  </si>
  <si>
    <t>Таблица 2.1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</si>
  <si>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</si>
  <si>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</si>
  <si>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</si>
  <si>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</si>
  <si>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</si>
  <si>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2019 год</t>
  </si>
  <si>
    <t>Выплаты по расходам на закупку товаров, работ, услуг всего:</t>
  </si>
  <si>
    <t>в том числе: на оплату контрактов и договоров заключенных до начала очередного финансового года:</t>
  </si>
  <si>
    <t>Услуги местной и внутризонновой связи (телефон)</t>
  </si>
  <si>
    <t>Водоснабжение, водоотведение</t>
  </si>
  <si>
    <t>Профессиональная гигиеническая подготовка работников</t>
  </si>
  <si>
    <t>Услуги по перевозке детей</t>
  </si>
  <si>
    <t>Услуги по вневедомственной охране</t>
  </si>
  <si>
    <t xml:space="preserve">Вывоз ТБО </t>
  </si>
  <si>
    <t>Услуги по техническому обслуживанию исправных и работоспособных установок охранной сигнализации</t>
  </si>
  <si>
    <t>Приобретение ОС</t>
  </si>
  <si>
    <t>Продукты питания</t>
  </si>
  <si>
    <t>на закупку товаров работ, услуг по году начала закупки:</t>
  </si>
  <si>
    <t>Абоненская плата за услуги связи</t>
  </si>
  <si>
    <t>Интернет</t>
  </si>
  <si>
    <t>Почтовые услуги</t>
  </si>
  <si>
    <t>Услуги дезинсекции и дератизации</t>
  </si>
  <si>
    <t>Прочие расходы</t>
  </si>
  <si>
    <t>Повышение квалификации педагогов</t>
  </si>
  <si>
    <t xml:space="preserve">    - начальное общее образование направлено на формирование личности  развитие его индивидуальных способностей, положительной мотивации и умений в учебной деятельности (овладение чтением, письмом, счетом,основными навыками учебной деятельности, элементами теоритеческого мышления, простейшими навыками самоконтроля, культурой поведения и речи, основами личной гигиены и здорового образа жизни;</t>
  </si>
  <si>
    <t xml:space="preserve">оплата труда и начисления на выплаты по оплате труда </t>
  </si>
  <si>
    <t>субсидии из бюджета  области на обеспечение муниципального задания код субсидии 504.10.0205</t>
  </si>
  <si>
    <t>субсидии из бюджета  области на обеспечение муниципального задания код субсидии 504.10.0297</t>
  </si>
  <si>
    <t>субсидии из бюджета  области на обеспечение муниципального задания код субсидии 504.10.0780</t>
  </si>
  <si>
    <t>субсидии из местного бюджета на обеспечение муниципального задания код субсидии 504.100055</t>
  </si>
  <si>
    <t>субсидии из местного бюджета на обеспечение муниципального задания код субсидии 504.10.0185</t>
  </si>
  <si>
    <t>субсидии из местного бюджета на обеспечение муниципального задания код субсидии 504.10.0780</t>
  </si>
  <si>
    <t>субсидии из местного бюджета на обеспечение муниципального задания код субсидии 504.10.7132</t>
  </si>
  <si>
    <t>субсидии из местного бюджета на обеспечение муниципального задания код субсидии 504.10.0179</t>
  </si>
  <si>
    <t>субсидии из местного бюджета на обеспечение муниципального задания код субсидии 504.10.0055</t>
  </si>
  <si>
    <t>субсидии из местного бюджета на обеспечение муниципального задания код субсидии 504.10.0237</t>
  </si>
  <si>
    <t>6.5</t>
  </si>
  <si>
    <t>6.6</t>
  </si>
  <si>
    <t>6.7</t>
  </si>
  <si>
    <t>6.8</t>
  </si>
  <si>
    <t>7</t>
  </si>
  <si>
    <t>11.1</t>
  </si>
  <si>
    <t>11.2</t>
  </si>
  <si>
    <t>12</t>
  </si>
  <si>
    <t>12.1</t>
  </si>
  <si>
    <t>12.2</t>
  </si>
  <si>
    <t>12.3</t>
  </si>
  <si>
    <t>12.4</t>
  </si>
  <si>
    <t>12.5</t>
  </si>
  <si>
    <t>12.6</t>
  </si>
  <si>
    <t>12.7</t>
  </si>
  <si>
    <t>12.8</t>
  </si>
  <si>
    <t>13</t>
  </si>
  <si>
    <t>13.1</t>
  </si>
  <si>
    <t>13.2</t>
  </si>
  <si>
    <t>13.3</t>
  </si>
  <si>
    <t>13.4</t>
  </si>
  <si>
    <t>13.5</t>
  </si>
  <si>
    <t>13.6</t>
  </si>
  <si>
    <t>13.7</t>
  </si>
  <si>
    <t>13.8</t>
  </si>
  <si>
    <t>Субсидии на финансовое обеспечение выполнения муниципального задания</t>
  </si>
  <si>
    <t>услуга1 (родительская плата за питание)</t>
  </si>
  <si>
    <t>услуга2</t>
  </si>
  <si>
    <t>иные выплаты персоналу учреждений, за исключением фонда оплаты труда</t>
  </si>
  <si>
    <t>Иные выплаты населению</t>
  </si>
  <si>
    <t>Иные выплаты, за исключением фонда оплаты труда
учреждений, лицам, привлекаемым согласно законодательству
для выполнения отдельных полномочий</t>
  </si>
  <si>
    <t>Приобретение угля</t>
  </si>
  <si>
    <t>Приобретение дров</t>
  </si>
  <si>
    <t>на 2020 год</t>
  </si>
  <si>
    <t>Дератизация</t>
  </si>
  <si>
    <t>Услуги по обучению техническому минимумув объеме 20 академических часов</t>
  </si>
  <si>
    <t>Прифессиональная гигиеническая подготовка работников</t>
  </si>
  <si>
    <t xml:space="preserve">Услуги по проверке сметной документации на предмет ее соответствия территориальным единичным расценкам </t>
  </si>
  <si>
    <t>Аэроинный состав воздуха</t>
  </si>
  <si>
    <t>Акарицидная обработка</t>
  </si>
  <si>
    <t>Услуги по изготовлению и поставки аттестатов</t>
  </si>
  <si>
    <t>Услуги по проведению специальной оценки труда</t>
  </si>
  <si>
    <t>Техническое обслуживание пожарной сигнализации и оповещения людей при пожаре</t>
  </si>
  <si>
    <t>Услуги по страхованию гражданскойответственности владельца транспортных средств</t>
  </si>
  <si>
    <t>Услуги по проведению обязательных предрейсовых, послерейсовых медицинских осмотров водителей транспортных средств</t>
  </si>
  <si>
    <t>Услуги мониторинга характеристик подвижных средств</t>
  </si>
  <si>
    <t>Выполнение работ на замену оконных блоков</t>
  </si>
  <si>
    <t>Установка противопожарных дверей</t>
  </si>
  <si>
    <t>Выполнение прочих работ и услуг</t>
  </si>
  <si>
    <t xml:space="preserve">Приобретение учебников и учебных пособий, средств обучения в соответствии с требованиями ФГОС </t>
  </si>
  <si>
    <t>Услуги по обязательному страхованию гражданской ответственности перевозчика за приченение вреда жизни, здоровья, имущества пассажиров</t>
  </si>
  <si>
    <t>09</t>
  </si>
  <si>
    <t>января</t>
  </si>
  <si>
    <t>19</t>
  </si>
  <si>
    <t>09.01.2019</t>
  </si>
  <si>
    <t>Материальные запасы всего</t>
  </si>
  <si>
    <t>Общая балансовая стоимость   имущества всего</t>
  </si>
  <si>
    <t>Остаточная стоимость  имущества всего</t>
  </si>
  <si>
    <t>Право пользования активами (остаточная стоимость)</t>
  </si>
  <si>
    <t>Денежные средства на лицевых счетах</t>
  </si>
  <si>
    <t>Кредиторская задолженность по доходам всего:</t>
  </si>
  <si>
    <t xml:space="preserve"> 3.3</t>
  </si>
  <si>
    <t xml:space="preserve"> 3.3.1</t>
  </si>
  <si>
    <t xml:space="preserve"> 3.3.2</t>
  </si>
  <si>
    <t xml:space="preserve"> 3.3.3</t>
  </si>
  <si>
    <t xml:space="preserve"> 3.3.4</t>
  </si>
  <si>
    <t xml:space="preserve"> 3.3.5</t>
  </si>
  <si>
    <t xml:space="preserve"> 3.3.6</t>
  </si>
  <si>
    <t xml:space="preserve"> 3.3.7</t>
  </si>
  <si>
    <t xml:space="preserve"> 3.3.8</t>
  </si>
  <si>
    <t xml:space="preserve"> 3.3.9</t>
  </si>
  <si>
    <t xml:space="preserve"> 3.3.10</t>
  </si>
  <si>
    <t xml:space="preserve"> 3.3.11</t>
  </si>
  <si>
    <t xml:space="preserve"> 3.3.12</t>
  </si>
  <si>
    <t xml:space="preserve"> 3.3.13</t>
  </si>
  <si>
    <t>3.4</t>
  </si>
  <si>
    <t>Расчеты с учредителями</t>
  </si>
  <si>
    <t>3.5</t>
  </si>
  <si>
    <t>Резервы предстоящих расходов</t>
  </si>
  <si>
    <t>субсидии на финансовое обеспечение выполнения муниципального задания из бюджетов всех уровней 2020г.</t>
  </si>
  <si>
    <t>субсидии на финансовое обеспечение выполнения муниципального задания из бюджетов всех уровней 2021 г.</t>
  </si>
  <si>
    <t>субсидии из областного бюджета на обеспечение муниципального задания код субсидии 504.10.7081</t>
  </si>
  <si>
    <t>субсидии из бюджета  области на обеспечение муниципального задания код субсидии 504.60.1515</t>
  </si>
  <si>
    <t>субсидии из местного бюджета на обеспечение муниципального задания код субсидии504.10.0237</t>
  </si>
  <si>
    <t>субсидии из областного бюджета на обеспечение муниципального задания код субсидии 504.10.0179</t>
  </si>
  <si>
    <t>социальное обеспечение, всего</t>
  </si>
  <si>
    <t>социальные пособия и компенсации персоналу в денежной форме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</si>
  <si>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</si>
  <si>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</si>
  <si>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премии</t>
  </si>
  <si>
    <t>Водоснабжение</t>
  </si>
  <si>
    <t xml:space="preserve">канализация,ассенизация </t>
  </si>
  <si>
    <t>твердые коммунальные отходы</t>
  </si>
  <si>
    <t>электроэнергия</t>
  </si>
  <si>
    <t>централизованное отопление</t>
  </si>
  <si>
    <t>электрическое отопление</t>
  </si>
  <si>
    <t>приобретение угля</t>
  </si>
  <si>
    <t>приобретение дров</t>
  </si>
  <si>
    <t>страхование</t>
  </si>
  <si>
    <t>Увеличение стоимомти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</si>
  <si>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</si>
  <si>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 - 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</si>
  <si>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</si>
  <si>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</si>
  <si>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 материалов)</t>
  </si>
  <si>
    <t>запасных и (или) составных частей для машин, оборудования, оргтехники, вычислительной техники, систем телекоммуникаций и локальных вычислительных сетей, системпередачи и отображения информации, защиты информации, информационно - вычислительных систем, средств связи и тому подобное</t>
  </si>
  <si>
    <t>кухонного инвевентаря</t>
  </si>
  <si>
    <t>бланочный продукции (за исключением бланков строгой отчетности</t>
  </si>
  <si>
    <t>другие расходы</t>
  </si>
  <si>
    <t>Увеличение стоимости прочих материальных запасов однократного применения</t>
  </si>
  <si>
    <t>приветственных адресов, почетных грамот, благодарственных писем, дипломов и удостоверенний лауреатов конкурсов для награждения и тому подобное</t>
  </si>
  <si>
    <t>приобретение (изготовление) специальной продукции</t>
  </si>
  <si>
    <t>приобретение (изготовление) бланков строгой отчетности</t>
  </si>
  <si>
    <t>приобретение (изготовление) подарочной и сувенирной продукции, не предназначенной для дальнейшей перепродажи</t>
  </si>
  <si>
    <t>на 2021 год</t>
  </si>
  <si>
    <t>Электроэнергия</t>
  </si>
  <si>
    <t>Тепловая энергия</t>
  </si>
  <si>
    <t>Медицинский осмотр сотрудниуов</t>
  </si>
  <si>
    <t>Заправка картриджа</t>
  </si>
  <si>
    <t>Приобретение грамот</t>
  </si>
  <si>
    <t>Аренда гаража</t>
  </si>
  <si>
    <t>Услуги по страхованию спортсменов</t>
  </si>
  <si>
    <t>Приобретение  строительных материалов,</t>
  </si>
  <si>
    <t>Оплата услуг канализации, ассенизации</t>
  </si>
  <si>
    <t>Оплата обращения с твердые коммунальные отходы</t>
  </si>
  <si>
    <t>приобретиние угля</t>
  </si>
  <si>
    <t>Монтаж АПС и системы вывода сигнала о пожаре из здания</t>
  </si>
  <si>
    <t>Услуги по ремонту автобуса</t>
  </si>
  <si>
    <t>Ремонт помещений и другие расходы</t>
  </si>
  <si>
    <t>Обучение по 44 ФЗ</t>
  </si>
  <si>
    <t>Услуги по страхованию гражданскойответственности владельца транспортных средств трактор</t>
  </si>
  <si>
    <t>Обучение прочего персонала</t>
  </si>
  <si>
    <t>Страхование</t>
  </si>
  <si>
    <t>Приобретение лекарственных препаратов</t>
  </si>
  <si>
    <t>Приобретение строительных материалов</t>
  </si>
  <si>
    <t>Приобретение мягкого инвентаря</t>
  </si>
  <si>
    <t>а</t>
  </si>
  <si>
    <t>субсидии из бюджета  области на обеспечение муниципального задания код субсидии   504100297</t>
  </si>
  <si>
    <t>на 09.01.2019 г.</t>
  </si>
  <si>
    <t xml:space="preserve"> 2.3.1</t>
  </si>
  <si>
    <t xml:space="preserve"> 2.3.2</t>
  </si>
  <si>
    <t xml:space="preserve"> 2.3.3</t>
  </si>
  <si>
    <t xml:space="preserve"> 2.3.4</t>
  </si>
  <si>
    <t xml:space="preserve"> 2.3.5</t>
  </si>
  <si>
    <t xml:space="preserve"> 2.3.6</t>
  </si>
  <si>
    <t xml:space="preserve"> 2.3.7</t>
  </si>
  <si>
    <t xml:space="preserve"> 2.3.8</t>
  </si>
  <si>
    <t xml:space="preserve"> 2.3.9</t>
  </si>
  <si>
    <t xml:space="preserve"> 2.3.10</t>
  </si>
  <si>
    <t xml:space="preserve">                   на 09 января  2019 г.</t>
  </si>
  <si>
    <t>3.6</t>
  </si>
  <si>
    <t>Доходы будущих периодов</t>
  </si>
  <si>
    <t>Директор Муниципального бюджетного  общеобразовательного  учреждения "Старокарасукской средней общеобразовательной школы"</t>
  </si>
  <si>
    <t>К.П. Ниязова</t>
  </si>
  <si>
    <t>Муниципальное бюджетное  общеобразовательное  учреждение "Старокарасукская средняя общеобразовательная школа"</t>
  </si>
  <si>
    <t>52320191</t>
  </si>
  <si>
    <t>5510005213/551001001</t>
  </si>
  <si>
    <t>646686, Омская область,  Большереченский район, с.Старокарасук, ул.Ленинградская, 6;</t>
  </si>
  <si>
    <t>646686, Омская область,  Большереченский район, д. Черново, ул. Центральная,27;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</si>
</sst>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4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1"/>
      <name val="Times New Roman"/>
      <family val="1"/>
    </font>
    <font>
      <b/>
      <sz val="11"/>
      <color indexed="12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6"/>
      <name val="Times New Roman"/>
      <family val="1"/>
    </font>
    <font>
      <sz val="11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7030A0"/>
      <name val="Times New Roman"/>
      <family val="1"/>
    </font>
    <font>
      <sz val="11"/>
      <color rgb="FF7030A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9" fillId="33" borderId="12" xfId="0" applyFont="1" applyFill="1" applyBorder="1" applyAlignment="1">
      <alignment/>
    </xf>
    <xf numFmtId="4" fontId="0" fillId="33" borderId="12" xfId="0" applyNumberFormat="1" applyFill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0" fillId="34" borderId="12" xfId="0" applyFill="1" applyBorder="1" applyAlignment="1">
      <alignment/>
    </xf>
    <xf numFmtId="4" fontId="0" fillId="34" borderId="12" xfId="0" applyNumberFormat="1" applyFill="1" applyBorder="1" applyAlignment="1">
      <alignment/>
    </xf>
    <xf numFmtId="4" fontId="0" fillId="0" borderId="0" xfId="0" applyNumberFormat="1" applyAlignment="1">
      <alignment/>
    </xf>
    <xf numFmtId="4" fontId="0" fillId="33" borderId="12" xfId="0" applyNumberFormat="1" applyFill="1" applyBorder="1" applyAlignment="1">
      <alignment/>
    </xf>
    <xf numFmtId="4" fontId="0" fillId="35" borderId="12" xfId="0" applyNumberFormat="1" applyFill="1" applyBorder="1" applyAlignment="1">
      <alignment/>
    </xf>
    <xf numFmtId="0" fontId="10" fillId="0" borderId="0" xfId="0" applyFont="1" applyAlignment="1">
      <alignment/>
    </xf>
    <xf numFmtId="14" fontId="0" fillId="35" borderId="12" xfId="0" applyNumberFormat="1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2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6" borderId="0" xfId="0" applyFont="1" applyFill="1" applyAlignment="1">
      <alignment horizontal="justify"/>
    </xf>
    <xf numFmtId="0" fontId="2" fillId="36" borderId="0" xfId="0" applyFont="1" applyFill="1" applyAlignment="1">
      <alignment horizontal="right"/>
    </xf>
    <xf numFmtId="0" fontId="3" fillId="36" borderId="0" xfId="0" applyFont="1" applyFill="1" applyAlignment="1">
      <alignment/>
    </xf>
    <xf numFmtId="0" fontId="2" fillId="36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36" borderId="12" xfId="0" applyFont="1" applyFill="1" applyBorder="1" applyAlignment="1">
      <alignment horizontal="center" vertical="center" wrapText="1"/>
    </xf>
    <xf numFmtId="172" fontId="2" fillId="36" borderId="0" xfId="0" applyNumberFormat="1" applyFont="1" applyFill="1" applyAlignment="1">
      <alignment/>
    </xf>
    <xf numFmtId="1" fontId="2" fillId="36" borderId="12" xfId="0" applyNumberFormat="1" applyFont="1" applyFill="1" applyBorder="1" applyAlignment="1">
      <alignment horizontal="center" vertical="center" wrapText="1"/>
    </xf>
    <xf numFmtId="1" fontId="3" fillId="36" borderId="12" xfId="0" applyNumberFormat="1" applyFont="1" applyFill="1" applyBorder="1" applyAlignment="1">
      <alignment horizontal="center" vertical="center" wrapText="1"/>
    </xf>
    <xf numFmtId="49" fontId="2" fillId="36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vertical="top" wrapText="1"/>
    </xf>
    <xf numFmtId="0" fontId="3" fillId="36" borderId="12" xfId="0" applyFont="1" applyFill="1" applyBorder="1" applyAlignment="1">
      <alignment horizontal="center" wrapText="1"/>
    </xf>
    <xf numFmtId="0" fontId="3" fillId="36" borderId="12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4" fontId="52" fillId="36" borderId="0" xfId="0" applyNumberFormat="1" applyFont="1" applyFill="1" applyAlignment="1">
      <alignment/>
    </xf>
    <xf numFmtId="0" fontId="2" fillId="36" borderId="12" xfId="0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6" borderId="12" xfId="0" applyFont="1" applyFill="1" applyBorder="1" applyAlignment="1">
      <alignment vertical="top" wrapText="1"/>
    </xf>
    <xf numFmtId="4" fontId="2" fillId="36" borderId="0" xfId="0" applyNumberFormat="1" applyFont="1" applyFill="1" applyAlignment="1">
      <alignment/>
    </xf>
    <xf numFmtId="0" fontId="2" fillId="36" borderId="12" xfId="0" applyFont="1" applyFill="1" applyBorder="1" applyAlignment="1">
      <alignment horizontal="right" vertical="top" wrapText="1"/>
    </xf>
    <xf numFmtId="4" fontId="3" fillId="36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6" borderId="0" xfId="0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4" fillId="36" borderId="12" xfId="0" applyFont="1" applyFill="1" applyBorder="1" applyAlignment="1">
      <alignment horizontal="center" vertical="center" wrapText="1"/>
    </xf>
    <xf numFmtId="0" fontId="4" fillId="36" borderId="0" xfId="0" applyFont="1" applyFill="1" applyAlignment="1">
      <alignment horizontal="center" vertical="center"/>
    </xf>
    <xf numFmtId="4" fontId="2" fillId="36" borderId="12" xfId="0" applyNumberFormat="1" applyFont="1" applyFill="1" applyBorder="1" applyAlignment="1">
      <alignment vertical="top" wrapText="1"/>
    </xf>
    <xf numFmtId="0" fontId="13" fillId="36" borderId="0" xfId="0" applyFont="1" applyFill="1" applyAlignment="1">
      <alignment/>
    </xf>
    <xf numFmtId="0" fontId="52" fillId="36" borderId="0" xfId="0" applyFont="1" applyFill="1" applyAlignment="1">
      <alignment/>
    </xf>
    <xf numFmtId="0" fontId="53" fillId="36" borderId="0" xfId="0" applyFont="1" applyFill="1" applyAlignment="1">
      <alignment/>
    </xf>
    <xf numFmtId="0" fontId="4" fillId="36" borderId="12" xfId="0" applyFont="1" applyFill="1" applyBorder="1" applyAlignment="1">
      <alignment horizontal="center" vertical="top" wrapText="1"/>
    </xf>
    <xf numFmtId="0" fontId="4" fillId="36" borderId="0" xfId="0" applyFont="1" applyFill="1" applyAlignment="1">
      <alignment/>
    </xf>
    <xf numFmtId="0" fontId="12" fillId="36" borderId="12" xfId="42" applyFont="1" applyFill="1" applyBorder="1" applyAlignment="1" applyProtection="1">
      <alignment vertical="top" wrapText="1"/>
      <protection/>
    </xf>
    <xf numFmtId="0" fontId="14" fillId="0" borderId="0" xfId="0" applyFont="1" applyAlignment="1">
      <alignment horizontal="justify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5" fillId="37" borderId="0" xfId="0" applyFont="1" applyFill="1" applyAlignment="1">
      <alignment horizontal="right" vertical="center"/>
    </xf>
    <xf numFmtId="0" fontId="14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vertical="center" wrapText="1"/>
    </xf>
    <xf numFmtId="0" fontId="15" fillId="0" borderId="12" xfId="0" applyFont="1" applyBorder="1" applyAlignment="1">
      <alignment horizontal="center" vertical="center" wrapText="1"/>
    </xf>
    <xf numFmtId="4" fontId="15" fillId="7" borderId="12" xfId="0" applyNumberFormat="1" applyFont="1" applyFill="1" applyBorder="1" applyAlignment="1">
      <alignment vertical="center" wrapText="1"/>
    </xf>
    <xf numFmtId="4" fontId="15" fillId="0" borderId="12" xfId="0" applyNumberFormat="1" applyFont="1" applyFill="1" applyBorder="1" applyAlignment="1">
      <alignment vertical="center" wrapText="1"/>
    </xf>
    <xf numFmtId="4" fontId="15" fillId="4" borderId="12" xfId="0" applyNumberFormat="1" applyFont="1" applyFill="1" applyBorder="1" applyAlignment="1">
      <alignment vertical="center" wrapText="1"/>
    </xf>
    <xf numFmtId="4" fontId="15" fillId="36" borderId="12" xfId="0" applyNumberFormat="1" applyFont="1" applyFill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4" fontId="14" fillId="4" borderId="12" xfId="0" applyNumberFormat="1" applyFont="1" applyFill="1" applyBorder="1" applyAlignment="1">
      <alignment vertical="center" wrapText="1"/>
    </xf>
    <xf numFmtId="4" fontId="14" fillId="0" borderId="12" xfId="0" applyNumberFormat="1" applyFont="1" applyFill="1" applyBorder="1" applyAlignment="1">
      <alignment vertical="center" wrapText="1"/>
    </xf>
    <xf numFmtId="4" fontId="14" fillId="0" borderId="12" xfId="0" applyNumberFormat="1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/>
    </xf>
    <xf numFmtId="4" fontId="2" fillId="0" borderId="14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 wrapText="1"/>
    </xf>
    <xf numFmtId="49" fontId="3" fillId="36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wrapText="1"/>
    </xf>
    <xf numFmtId="2" fontId="2" fillId="36" borderId="12" xfId="0" applyNumberFormat="1" applyFont="1" applyFill="1" applyBorder="1" applyAlignment="1">
      <alignment/>
    </xf>
    <xf numFmtId="0" fontId="2" fillId="36" borderId="14" xfId="0" applyFont="1" applyFill="1" applyBorder="1" applyAlignment="1">
      <alignment wrapText="1"/>
    </xf>
    <xf numFmtId="0" fontId="2" fillId="36" borderId="13" xfId="0" applyFont="1" applyFill="1" applyBorder="1" applyAlignment="1">
      <alignment wrapText="1"/>
    </xf>
    <xf numFmtId="4" fontId="2" fillId="36" borderId="12" xfId="0" applyNumberFormat="1" applyFont="1" applyFill="1" applyBorder="1" applyAlignment="1">
      <alignment wrapText="1"/>
    </xf>
    <xf numFmtId="0" fontId="0" fillId="0" borderId="12" xfId="0" applyBorder="1" applyAlignment="1">
      <alignment horizontal="left"/>
    </xf>
    <xf numFmtId="0" fontId="2" fillId="36" borderId="0" xfId="0" applyFont="1" applyFill="1" applyAlignment="1">
      <alignment horizontal="right"/>
    </xf>
    <xf numFmtId="0" fontId="2" fillId="36" borderId="0" xfId="0" applyFont="1" applyFill="1" applyAlignment="1">
      <alignment horizontal="center"/>
    </xf>
    <xf numFmtId="0" fontId="12" fillId="36" borderId="0" xfId="42" applyFont="1" applyFill="1" applyAlignment="1" applyProtection="1">
      <alignment horizontal="center"/>
      <protection/>
    </xf>
    <xf numFmtId="0" fontId="2" fillId="36" borderId="12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wrapText="1"/>
    </xf>
    <xf numFmtId="0" fontId="2" fillId="36" borderId="12" xfId="0" applyFont="1" applyFill="1" applyBorder="1" applyAlignment="1">
      <alignment horizontal="right" wrapText="1"/>
    </xf>
    <xf numFmtId="4" fontId="2" fillId="36" borderId="12" xfId="0" applyNumberFormat="1" applyFont="1" applyFill="1" applyBorder="1" applyAlignment="1">
      <alignment horizontal="right" wrapText="1"/>
    </xf>
    <xf numFmtId="4" fontId="2" fillId="36" borderId="12" xfId="0" applyNumberFormat="1" applyFont="1" applyFill="1" applyBorder="1" applyAlignment="1">
      <alignment horizontal="right" vertical="top" wrapText="1"/>
    </xf>
    <xf numFmtId="4" fontId="2" fillId="36" borderId="14" xfId="0" applyNumberFormat="1" applyFont="1" applyFill="1" applyBorder="1" applyAlignment="1">
      <alignment horizontal="right" wrapText="1"/>
    </xf>
    <xf numFmtId="4" fontId="2" fillId="36" borderId="13" xfId="0" applyNumberFormat="1" applyFont="1" applyFill="1" applyBorder="1" applyAlignment="1">
      <alignment horizontal="right" wrapText="1"/>
    </xf>
    <xf numFmtId="4" fontId="3" fillId="36" borderId="12" xfId="0" applyNumberFormat="1" applyFont="1" applyFill="1" applyBorder="1" applyAlignment="1">
      <alignment horizontal="right" wrapText="1"/>
    </xf>
    <xf numFmtId="4" fontId="3" fillId="37" borderId="12" xfId="0" applyNumberFormat="1" applyFont="1" applyFill="1" applyBorder="1" applyAlignment="1">
      <alignment horizontal="right" wrapText="1"/>
    </xf>
    <xf numFmtId="0" fontId="14" fillId="36" borderId="12" xfId="0" applyFont="1" applyFill="1" applyBorder="1" applyAlignment="1">
      <alignment vertical="center" wrapText="1"/>
    </xf>
    <xf numFmtId="49" fontId="0" fillId="35" borderId="12" xfId="0" applyNumberFormat="1" applyFill="1" applyBorder="1" applyAlignment="1">
      <alignment horizontal="center"/>
    </xf>
    <xf numFmtId="49" fontId="0" fillId="16" borderId="12" xfId="0" applyNumberFormat="1" applyFill="1" applyBorder="1" applyAlignment="1">
      <alignment/>
    </xf>
    <xf numFmtId="4" fontId="0" fillId="16" borderId="12" xfId="0" applyNumberFormat="1" applyFill="1" applyBorder="1" applyAlignment="1">
      <alignment/>
    </xf>
    <xf numFmtId="171" fontId="2" fillId="0" borderId="13" xfId="61" applyFont="1" applyFill="1" applyBorder="1" applyAlignment="1">
      <alignment horizontal="center" vertical="top" wrapText="1"/>
    </xf>
    <xf numFmtId="0" fontId="2" fillId="37" borderId="12" xfId="0" applyFont="1" applyFill="1" applyBorder="1" applyAlignment="1">
      <alignment vertical="top" wrapText="1"/>
    </xf>
    <xf numFmtId="0" fontId="2" fillId="37" borderId="12" xfId="0" applyFont="1" applyFill="1" applyBorder="1" applyAlignment="1">
      <alignment wrapText="1"/>
    </xf>
    <xf numFmtId="0" fontId="2" fillId="37" borderId="12" xfId="0" applyFont="1" applyFill="1" applyBorder="1" applyAlignment="1">
      <alignment horizontal="right" wrapText="1"/>
    </xf>
    <xf numFmtId="0" fontId="2" fillId="37" borderId="12" xfId="0" applyFont="1" applyFill="1" applyBorder="1" applyAlignment="1">
      <alignment horizontal="center" wrapText="1"/>
    </xf>
    <xf numFmtId="0" fontId="2" fillId="37" borderId="0" xfId="0" applyFont="1" applyFill="1" applyBorder="1" applyAlignment="1">
      <alignment/>
    </xf>
    <xf numFmtId="4" fontId="2" fillId="37" borderId="0" xfId="0" applyNumberFormat="1" applyFont="1" applyFill="1" applyAlignment="1">
      <alignment/>
    </xf>
    <xf numFmtId="0" fontId="2" fillId="37" borderId="0" xfId="0" applyFont="1" applyFill="1" applyAlignment="1">
      <alignment/>
    </xf>
    <xf numFmtId="4" fontId="3" fillId="0" borderId="12" xfId="0" applyNumberFormat="1" applyFont="1" applyFill="1" applyBorder="1" applyAlignment="1">
      <alignment horizontal="right" wrapText="1"/>
    </xf>
    <xf numFmtId="0" fontId="2" fillId="0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 horizontal="right" wrapText="1"/>
    </xf>
    <xf numFmtId="4" fontId="2" fillId="36" borderId="12" xfId="0" applyNumberFormat="1" applyFont="1" applyFill="1" applyBorder="1" applyAlignment="1">
      <alignment horizontal="right" wrapText="1"/>
    </xf>
    <xf numFmtId="4" fontId="2" fillId="36" borderId="12" xfId="0" applyNumberFormat="1" applyFont="1" applyFill="1" applyBorder="1" applyAlignment="1">
      <alignment horizontal="right" wrapText="1"/>
    </xf>
    <xf numFmtId="4" fontId="2" fillId="36" borderId="12" xfId="0" applyNumberFormat="1" applyFont="1" applyFill="1" applyBorder="1" applyAlignment="1">
      <alignment horizontal="right" wrapText="1"/>
    </xf>
    <xf numFmtId="4" fontId="3" fillId="36" borderId="12" xfId="0" applyNumberFormat="1" applyFont="1" applyFill="1" applyBorder="1" applyAlignment="1">
      <alignment horizontal="right" wrapText="1"/>
    </xf>
    <xf numFmtId="49" fontId="1" fillId="36" borderId="0" xfId="0" applyNumberFormat="1" applyFont="1" applyFill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1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36" borderId="12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10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33" borderId="13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34" borderId="12" xfId="0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9" fillId="33" borderId="12" xfId="0" applyFont="1" applyFill="1" applyBorder="1" applyAlignment="1">
      <alignment horizontal="left"/>
    </xf>
    <xf numFmtId="0" fontId="0" fillId="35" borderId="12" xfId="0" applyFill="1" applyBorder="1" applyAlignment="1">
      <alignment horizontal="left" wrapText="1"/>
    </xf>
    <xf numFmtId="0" fontId="0" fillId="35" borderId="12" xfId="0" applyFill="1" applyBorder="1" applyAlignment="1">
      <alignment horizontal="left"/>
    </xf>
    <xf numFmtId="0" fontId="0" fillId="0" borderId="12" xfId="0" applyBorder="1" applyAlignment="1">
      <alignment/>
    </xf>
    <xf numFmtId="0" fontId="0" fillId="16" borderId="12" xfId="0" applyFill="1" applyBorder="1" applyAlignment="1">
      <alignment horizontal="left"/>
    </xf>
    <xf numFmtId="0" fontId="2" fillId="36" borderId="0" xfId="0" applyFont="1" applyFill="1" applyAlignment="1">
      <alignment horizontal="right"/>
    </xf>
    <xf numFmtId="0" fontId="2" fillId="36" borderId="0" xfId="0" applyFont="1" applyFill="1" applyAlignment="1">
      <alignment horizontal="center"/>
    </xf>
    <xf numFmtId="0" fontId="12" fillId="36" borderId="0" xfId="42" applyFont="1" applyFill="1" applyAlignment="1" applyProtection="1">
      <alignment horizontal="center"/>
      <protection/>
    </xf>
    <xf numFmtId="0" fontId="2" fillId="36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12" fillId="36" borderId="12" xfId="42" applyFont="1" applyFill="1" applyBorder="1" applyAlignment="1" applyProtection="1">
      <alignment horizontal="center" vertical="center" wrapText="1"/>
      <protection/>
    </xf>
    <xf numFmtId="0" fontId="2" fillId="36" borderId="12" xfId="0" applyFont="1" applyFill="1" applyBorder="1" applyAlignment="1">
      <alignment wrapText="1"/>
    </xf>
    <xf numFmtId="0" fontId="2" fillId="36" borderId="12" xfId="0" applyFont="1" applyFill="1" applyBorder="1" applyAlignment="1">
      <alignment horizontal="right" wrapText="1"/>
    </xf>
    <xf numFmtId="4" fontId="2" fillId="36" borderId="12" xfId="0" applyNumberFormat="1" applyFont="1" applyFill="1" applyBorder="1" applyAlignment="1">
      <alignment horizontal="right" wrapText="1"/>
    </xf>
    <xf numFmtId="4" fontId="2" fillId="36" borderId="12" xfId="0" applyNumberFormat="1" applyFont="1" applyFill="1" applyBorder="1" applyAlignment="1">
      <alignment horizontal="right" vertical="top" wrapText="1"/>
    </xf>
    <xf numFmtId="4" fontId="2" fillId="37" borderId="14" xfId="0" applyNumberFormat="1" applyFont="1" applyFill="1" applyBorder="1" applyAlignment="1">
      <alignment horizontal="right" wrapText="1"/>
    </xf>
    <xf numFmtId="4" fontId="2" fillId="37" borderId="13" xfId="0" applyNumberFormat="1" applyFont="1" applyFill="1" applyBorder="1" applyAlignment="1">
      <alignment horizontal="right" wrapText="1"/>
    </xf>
    <xf numFmtId="4" fontId="2" fillId="36" borderId="14" xfId="0" applyNumberFormat="1" applyFont="1" applyFill="1" applyBorder="1" applyAlignment="1">
      <alignment horizontal="right" wrapText="1"/>
    </xf>
    <xf numFmtId="4" fontId="2" fillId="36" borderId="13" xfId="0" applyNumberFormat="1" applyFont="1" applyFill="1" applyBorder="1" applyAlignment="1">
      <alignment horizontal="right" wrapText="1"/>
    </xf>
    <xf numFmtId="4" fontId="3" fillId="36" borderId="14" xfId="0" applyNumberFormat="1" applyFont="1" applyFill="1" applyBorder="1" applyAlignment="1">
      <alignment horizontal="right" wrapText="1"/>
    </xf>
    <xf numFmtId="4" fontId="3" fillId="36" borderId="13" xfId="0" applyNumberFormat="1" applyFont="1" applyFill="1" applyBorder="1" applyAlignment="1">
      <alignment horizontal="right" wrapText="1"/>
    </xf>
    <xf numFmtId="4" fontId="3" fillId="37" borderId="14" xfId="0" applyNumberFormat="1" applyFont="1" applyFill="1" applyBorder="1" applyAlignment="1">
      <alignment horizontal="right" wrapText="1"/>
    </xf>
    <xf numFmtId="4" fontId="3" fillId="37" borderId="13" xfId="0" applyNumberFormat="1" applyFont="1" applyFill="1" applyBorder="1" applyAlignment="1">
      <alignment horizontal="right" wrapText="1"/>
    </xf>
    <xf numFmtId="4" fontId="3" fillId="36" borderId="12" xfId="0" applyNumberFormat="1" applyFont="1" applyFill="1" applyBorder="1" applyAlignment="1">
      <alignment horizontal="right" wrapText="1"/>
    </xf>
    <xf numFmtId="4" fontId="2" fillId="0" borderId="14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3" fillId="36" borderId="14" xfId="0" applyNumberFormat="1" applyFont="1" applyFill="1" applyBorder="1" applyAlignment="1">
      <alignment horizontal="center" wrapText="1"/>
    </xf>
    <xf numFmtId="4" fontId="3" fillId="36" borderId="13" xfId="0" applyNumberFormat="1" applyFont="1" applyFill="1" applyBorder="1" applyAlignment="1">
      <alignment horizontal="center" wrapText="1"/>
    </xf>
    <xf numFmtId="4" fontId="3" fillId="37" borderId="12" xfId="0" applyNumberFormat="1" applyFont="1" applyFill="1" applyBorder="1" applyAlignment="1">
      <alignment horizontal="right" wrapText="1"/>
    </xf>
    <xf numFmtId="0" fontId="2" fillId="36" borderId="14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BF242F4A6F15E814FFDA8BA8883EDE30F4275F076F6760EED3F2D51CFF7ACAEBC7E84A51942BC512B3EK" TargetMode="External" /><Relationship Id="rId2" Type="http://schemas.openxmlformats.org/officeDocument/2006/relationships/hyperlink" Target="consultantplus://offline/ref=1BF242F4A6F15E814FFDA8BA8883EDE30F4271FE77F4760EED3F2D51CFF7ACAEBC7E84A718462B3AK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BF242F4A6F15E814FFDA8BA8883EDE30F4271FE77F4760EED3F2D51CF2F37K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38F91B6445C383068C9FF87801A905B05D7C2BA03DE6E11CC7160FBE7R6RFF" TargetMode="External" /><Relationship Id="rId2" Type="http://schemas.openxmlformats.org/officeDocument/2006/relationships/hyperlink" Target="consultantplus://offline/ref=838F91B6445C383068C9FF87801A905B05D7C2BD04D86E11CC7160FBE7R6RFF" TargetMode="Externa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Q42"/>
  <sheetViews>
    <sheetView view="pageBreakPreview" zoomScaleSheetLayoutView="100" zoomScalePageLayoutView="0" workbookViewId="0" topLeftCell="A13">
      <selection activeCell="CF21" sqref="CF21:DA21"/>
    </sheetView>
  </sheetViews>
  <sheetFormatPr defaultColWidth="9.00390625" defaultRowHeight="12.75"/>
  <cols>
    <col min="1" max="24" width="0.875" style="2" customWidth="1"/>
    <col min="25" max="25" width="1.25" style="2" customWidth="1"/>
    <col min="26" max="73" width="0.875" style="2" customWidth="1"/>
    <col min="74" max="75" width="1.00390625" style="2" customWidth="1"/>
    <col min="76" max="76" width="1.12109375" style="2" customWidth="1"/>
    <col min="77" max="82" width="0.875" style="2" customWidth="1"/>
    <col min="83" max="83" width="2.75390625" style="2" customWidth="1"/>
    <col min="84" max="136" width="0.875" style="2" customWidth="1"/>
    <col min="137" max="137" width="1.25" style="2" customWidth="1"/>
    <col min="138" max="146" width="0.875" style="2" customWidth="1"/>
  </cols>
  <sheetData>
    <row r="1" s="1" customFormat="1" ht="11.25" customHeight="1"/>
    <row r="2" s="1" customFormat="1" ht="11.25" customHeight="1"/>
    <row r="3" spans="1:146" s="1" customFormat="1" ht="20.25" customHeight="1">
      <c r="A3" s="187" t="s">
        <v>5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2"/>
      <c r="BB3" s="2"/>
      <c r="BC3" s="2"/>
      <c r="BD3" s="2"/>
      <c r="BE3" s="187" t="s">
        <v>6</v>
      </c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187"/>
      <c r="BW3" s="187"/>
      <c r="BX3" s="187"/>
      <c r="BY3" s="187"/>
      <c r="BZ3" s="187"/>
      <c r="CA3" s="187"/>
      <c r="CB3" s="187"/>
      <c r="CC3" s="187"/>
      <c r="CD3" s="187"/>
      <c r="CE3" s="187"/>
      <c r="CF3" s="187"/>
      <c r="CG3" s="187"/>
      <c r="CH3" s="187"/>
      <c r="CI3" s="187"/>
      <c r="CJ3" s="187"/>
      <c r="CK3" s="187"/>
      <c r="CL3" s="187"/>
      <c r="CM3" s="187"/>
      <c r="CN3" s="187"/>
      <c r="CO3" s="187"/>
      <c r="CP3" s="187"/>
      <c r="CQ3" s="187"/>
      <c r="CR3" s="187"/>
      <c r="CS3" s="187"/>
      <c r="CT3" s="187"/>
      <c r="CU3" s="187"/>
      <c r="CV3" s="187"/>
      <c r="CW3" s="187"/>
      <c r="CX3" s="187"/>
      <c r="CY3" s="187"/>
      <c r="CZ3" s="187"/>
      <c r="DA3" s="187"/>
      <c r="DI3" s="187"/>
      <c r="DJ3" s="188"/>
      <c r="DK3" s="188"/>
      <c r="DL3" s="188"/>
      <c r="DM3" s="188"/>
      <c r="DN3" s="188"/>
      <c r="DO3" s="188"/>
      <c r="DP3" s="188"/>
      <c r="DQ3" s="188"/>
      <c r="DR3" s="188"/>
      <c r="DS3" s="188"/>
      <c r="DT3" s="188"/>
      <c r="DU3" s="188"/>
      <c r="DV3" s="188"/>
      <c r="DW3" s="188"/>
      <c r="DX3" s="188"/>
      <c r="DY3" s="188"/>
      <c r="DZ3" s="188"/>
      <c r="EA3" s="188"/>
      <c r="EB3" s="188"/>
      <c r="EC3" s="188"/>
      <c r="ED3" s="188"/>
      <c r="EE3" s="188"/>
      <c r="EF3" s="188"/>
      <c r="EG3" s="188"/>
      <c r="EH3" s="188"/>
      <c r="EI3" s="188"/>
      <c r="EJ3" s="188"/>
      <c r="EK3" s="188"/>
      <c r="EL3" s="188"/>
      <c r="EM3" s="188"/>
      <c r="EN3" s="188"/>
      <c r="EO3" s="188"/>
      <c r="EP3" s="188"/>
    </row>
    <row r="4" spans="1:146" s="1" customFormat="1" ht="75.75" customHeight="1">
      <c r="A4" s="189" t="s">
        <v>7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2"/>
      <c r="BB4" s="2"/>
      <c r="BC4" s="2"/>
      <c r="BD4" s="2"/>
      <c r="BE4" s="189" t="s">
        <v>371</v>
      </c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I4" s="189"/>
      <c r="DJ4" s="188"/>
      <c r="DK4" s="188"/>
      <c r="DL4" s="188"/>
      <c r="DM4" s="188"/>
      <c r="DN4" s="188"/>
      <c r="DO4" s="188"/>
      <c r="DP4" s="188"/>
      <c r="DQ4" s="188"/>
      <c r="DR4" s="188"/>
      <c r="DS4" s="188"/>
      <c r="DT4" s="188"/>
      <c r="DU4" s="188"/>
      <c r="DV4" s="188"/>
      <c r="DW4" s="188"/>
      <c r="DX4" s="188"/>
      <c r="DY4" s="188"/>
      <c r="DZ4" s="188"/>
      <c r="EA4" s="188"/>
      <c r="EB4" s="188"/>
      <c r="EC4" s="188"/>
      <c r="ED4" s="188"/>
      <c r="EE4" s="188"/>
      <c r="EF4" s="188"/>
      <c r="EG4" s="188"/>
      <c r="EH4" s="188"/>
      <c r="EI4" s="188"/>
      <c r="EJ4" s="188"/>
      <c r="EK4" s="188"/>
      <c r="EL4" s="188"/>
      <c r="EM4" s="188"/>
      <c r="EN4" s="188"/>
      <c r="EO4" s="188"/>
      <c r="EP4" s="188"/>
    </row>
    <row r="5" spans="1:147" s="1" customFormat="1" ht="14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4"/>
      <c r="S5" s="4"/>
      <c r="T5" s="4"/>
      <c r="U5" s="182" t="s">
        <v>8</v>
      </c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2"/>
      <c r="BB5" s="2"/>
      <c r="BC5" s="2"/>
      <c r="BD5" s="2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4"/>
      <c r="BV5" s="4"/>
      <c r="BW5" s="4"/>
      <c r="BX5" s="4"/>
      <c r="BY5" s="182" t="s">
        <v>372</v>
      </c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183"/>
      <c r="ED5" s="184"/>
      <c r="EE5" s="184"/>
      <c r="EF5" s="184"/>
      <c r="EG5" s="184"/>
      <c r="EH5" s="184"/>
      <c r="EI5" s="184"/>
      <c r="EJ5" s="184"/>
      <c r="EK5" s="184"/>
      <c r="EL5" s="184"/>
      <c r="EM5" s="184"/>
      <c r="EN5" s="184"/>
      <c r="EO5" s="184"/>
      <c r="EP5" s="184"/>
      <c r="EQ5" s="5"/>
    </row>
    <row r="6" spans="1:147" s="2" customFormat="1" ht="12" customHeight="1">
      <c r="A6" s="185" t="s">
        <v>9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6" t="s">
        <v>10</v>
      </c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"/>
      <c r="BB6" s="1"/>
      <c r="BC6" s="1"/>
      <c r="BD6" s="1"/>
      <c r="BE6" s="185" t="s">
        <v>9</v>
      </c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 t="s">
        <v>10</v>
      </c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5"/>
      <c r="DY6" s="185"/>
      <c r="DZ6" s="185"/>
      <c r="EA6" s="185"/>
      <c r="EB6" s="185"/>
      <c r="EC6" s="185"/>
      <c r="ED6" s="170"/>
      <c r="EE6" s="170"/>
      <c r="EF6" s="170"/>
      <c r="EG6" s="170"/>
      <c r="EH6" s="170"/>
      <c r="EI6" s="170"/>
      <c r="EJ6" s="170"/>
      <c r="EK6" s="170"/>
      <c r="EL6" s="170"/>
      <c r="EM6" s="170"/>
      <c r="EN6" s="170"/>
      <c r="EO6" s="170"/>
      <c r="EP6" s="170"/>
      <c r="EQ6" s="6"/>
    </row>
    <row r="7" spans="9:147" s="2" customFormat="1" ht="12" customHeight="1">
      <c r="I7" s="7" t="s">
        <v>11</v>
      </c>
      <c r="J7" s="177"/>
      <c r="K7" s="177"/>
      <c r="L7" s="177"/>
      <c r="M7" s="177"/>
      <c r="N7" s="2" t="s">
        <v>11</v>
      </c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8">
        <v>20</v>
      </c>
      <c r="AJ7" s="178"/>
      <c r="AK7" s="178"/>
      <c r="AL7" s="178"/>
      <c r="AM7" s="179"/>
      <c r="AN7" s="179"/>
      <c r="AO7" s="179"/>
      <c r="AP7" s="179"/>
      <c r="AQ7" s="2" t="s">
        <v>12</v>
      </c>
      <c r="BM7" s="7" t="s">
        <v>11</v>
      </c>
      <c r="BN7" s="177"/>
      <c r="BO7" s="177"/>
      <c r="BP7" s="177"/>
      <c r="BQ7" s="177"/>
      <c r="BR7" s="2" t="s">
        <v>11</v>
      </c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8">
        <v>20</v>
      </c>
      <c r="CK7" s="178"/>
      <c r="CL7" s="178"/>
      <c r="CM7" s="178"/>
      <c r="CN7" s="179"/>
      <c r="CO7" s="179"/>
      <c r="CP7" s="179"/>
      <c r="CQ7" s="179"/>
      <c r="CR7" s="2" t="s">
        <v>12</v>
      </c>
      <c r="DI7" s="6"/>
      <c r="DJ7" s="6"/>
      <c r="DK7" s="6"/>
      <c r="DL7" s="6"/>
      <c r="DM7" s="6"/>
      <c r="DN7" s="6"/>
      <c r="DO7" s="6"/>
      <c r="DP7" s="6"/>
      <c r="DQ7" s="8"/>
      <c r="DR7" s="169"/>
      <c r="DS7" s="169"/>
      <c r="DT7" s="169"/>
      <c r="DU7" s="169"/>
      <c r="DV7" s="6"/>
      <c r="DW7" s="6"/>
      <c r="DX7" s="6"/>
      <c r="DY7" s="169"/>
      <c r="DZ7" s="169"/>
      <c r="EA7" s="169"/>
      <c r="EB7" s="169"/>
      <c r="EC7" s="169"/>
      <c r="ED7" s="169"/>
      <c r="EE7" s="169"/>
      <c r="EF7" s="169"/>
      <c r="EG7" s="169"/>
      <c r="EH7" s="169"/>
      <c r="EI7" s="169"/>
      <c r="EJ7" s="169"/>
      <c r="EK7" s="169"/>
      <c r="EL7" s="169"/>
      <c r="EM7" s="169"/>
      <c r="EN7" s="169"/>
      <c r="EO7" s="169"/>
      <c r="EP7" s="169"/>
      <c r="EQ7" s="6"/>
    </row>
    <row r="8" spans="113:147" s="2" customFormat="1" ht="15"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</row>
    <row r="9" spans="113:147" s="2" customFormat="1" ht="15"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</row>
    <row r="10" spans="113:147" s="1" customFormat="1" ht="32.25" customHeight="1"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</row>
    <row r="11" spans="113:147" s="2" customFormat="1" ht="15"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</row>
    <row r="12" spans="113:147" s="1" customFormat="1" ht="13.5" customHeight="1"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</row>
    <row r="13" spans="113:147" s="2" customFormat="1" ht="15.75" customHeight="1"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</row>
    <row r="14" spans="100:147" s="2" customFormat="1" ht="15">
      <c r="CV14" s="9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</row>
    <row r="15" spans="100:147" s="2" customFormat="1" ht="15">
      <c r="CV15" s="9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</row>
    <row r="16" spans="1:147" s="2" customFormat="1" ht="16.5">
      <c r="A16" s="180" t="s">
        <v>13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  <c r="DE16" s="180"/>
      <c r="DF16" s="180"/>
      <c r="DG16" s="180"/>
      <c r="DH16" s="180"/>
      <c r="DI16" s="180"/>
      <c r="DJ16" s="180"/>
      <c r="DK16" s="180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6"/>
    </row>
    <row r="17" spans="1:147" s="10" customFormat="1" ht="21" customHeight="1">
      <c r="A17" s="181" t="s">
        <v>188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  <c r="DE17" s="181"/>
      <c r="DF17" s="181"/>
      <c r="DG17" s="181"/>
      <c r="DH17" s="181"/>
      <c r="DI17" s="181"/>
      <c r="DJ17" s="181"/>
      <c r="DK17" s="181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3"/>
      <c r="EH17" s="13"/>
      <c r="EI17" s="13"/>
      <c r="EJ17" s="11"/>
      <c r="EK17" s="12"/>
      <c r="EL17" s="12"/>
      <c r="EM17" s="12"/>
      <c r="EN17" s="12"/>
      <c r="EO17" s="12"/>
      <c r="EP17" s="12"/>
      <c r="EQ17" s="12"/>
    </row>
    <row r="18" spans="113:147" s="2" customFormat="1" ht="15"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</row>
    <row r="19" spans="84:147" s="2" customFormat="1" ht="15"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</row>
    <row r="20" spans="72:147" s="2" customFormat="1" ht="30" customHeight="1">
      <c r="BT20" s="176" t="s">
        <v>14</v>
      </c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5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1"/>
      <c r="CY20" s="171"/>
      <c r="CZ20" s="171"/>
      <c r="DA20" s="171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</row>
    <row r="21" spans="25:147" s="2" customFormat="1" ht="15">
      <c r="Y21" s="7" t="s">
        <v>11</v>
      </c>
      <c r="Z21" s="177" t="s">
        <v>270</v>
      </c>
      <c r="AA21" s="177"/>
      <c r="AB21" s="177"/>
      <c r="AC21" s="177"/>
      <c r="AD21" s="2" t="s">
        <v>11</v>
      </c>
      <c r="AG21" s="177" t="s">
        <v>271</v>
      </c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8">
        <v>20</v>
      </c>
      <c r="AZ21" s="178"/>
      <c r="BA21" s="178"/>
      <c r="BB21" s="178"/>
      <c r="BC21" s="179" t="s">
        <v>272</v>
      </c>
      <c r="BD21" s="179"/>
      <c r="BE21" s="179"/>
      <c r="BF21" s="179"/>
      <c r="BG21" s="2" t="s">
        <v>12</v>
      </c>
      <c r="BT21" s="16" t="s">
        <v>15</v>
      </c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71" t="s">
        <v>273</v>
      </c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1"/>
      <c r="DA21" s="171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8"/>
      <c r="EH21" s="169"/>
      <c r="EI21" s="169"/>
      <c r="EJ21" s="169"/>
      <c r="EK21" s="169"/>
      <c r="EL21" s="6"/>
      <c r="EM21" s="6"/>
      <c r="EN21" s="6"/>
      <c r="EO21" s="169"/>
      <c r="EP21" s="170"/>
      <c r="EQ21" s="6"/>
    </row>
    <row r="22" spans="72:147" s="2" customFormat="1" ht="15"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7"/>
      <c r="CE22" s="15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1"/>
      <c r="DA22" s="171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</row>
    <row r="23" spans="72:147" s="2" customFormat="1" ht="15"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7"/>
      <c r="CE23" s="15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</row>
    <row r="24" spans="1:147" s="2" customFormat="1" ht="15" customHeight="1">
      <c r="A24" s="16" t="s">
        <v>16</v>
      </c>
      <c r="W24" s="172" t="s">
        <v>373</v>
      </c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"/>
      <c r="BT24" s="16" t="s">
        <v>17</v>
      </c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74" t="s">
        <v>374</v>
      </c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74"/>
      <c r="CV24" s="174"/>
      <c r="CW24" s="174"/>
      <c r="CX24" s="174"/>
      <c r="CY24" s="174"/>
      <c r="CZ24" s="174"/>
      <c r="DA24" s="174"/>
      <c r="DI24" s="18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172"/>
      <c r="EF24" s="170"/>
      <c r="EG24" s="170"/>
      <c r="EH24" s="170"/>
      <c r="EI24" s="170"/>
      <c r="EJ24" s="170"/>
      <c r="EK24" s="170"/>
      <c r="EL24" s="170"/>
      <c r="EM24" s="170"/>
      <c r="EN24" s="170"/>
      <c r="EO24" s="170"/>
      <c r="EP24" s="170"/>
      <c r="EQ24" s="6"/>
    </row>
    <row r="25" spans="1:147" s="2" customFormat="1" ht="15">
      <c r="A25" s="16" t="s">
        <v>18</v>
      </c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"/>
      <c r="BT25" s="16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  <c r="CV25" s="171"/>
      <c r="CW25" s="171"/>
      <c r="CX25" s="171"/>
      <c r="CY25" s="171"/>
      <c r="CZ25" s="171"/>
      <c r="DA25" s="171"/>
      <c r="DI25" s="18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170"/>
      <c r="EF25" s="170"/>
      <c r="EG25" s="170"/>
      <c r="EH25" s="170"/>
      <c r="EI25" s="170"/>
      <c r="EJ25" s="170"/>
      <c r="EK25" s="170"/>
      <c r="EL25" s="170"/>
      <c r="EM25" s="170"/>
      <c r="EN25" s="170"/>
      <c r="EO25" s="170"/>
      <c r="EP25" s="170"/>
      <c r="EQ25" s="6"/>
    </row>
    <row r="26" spans="1:147" s="2" customFormat="1" ht="23.25" customHeight="1">
      <c r="A26" s="16" t="s">
        <v>19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19"/>
      <c r="V26" s="20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"/>
      <c r="BT26" s="14"/>
      <c r="BV26" s="21"/>
      <c r="CD26" s="22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  <c r="CV26" s="171"/>
      <c r="CW26" s="171"/>
      <c r="CX26" s="171"/>
      <c r="CY26" s="171"/>
      <c r="CZ26" s="171"/>
      <c r="DA26" s="171"/>
      <c r="DI26" s="18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19"/>
      <c r="ED26" s="20"/>
      <c r="EE26" s="170"/>
      <c r="EF26" s="170"/>
      <c r="EG26" s="170"/>
      <c r="EH26" s="170"/>
      <c r="EI26" s="170"/>
      <c r="EJ26" s="170"/>
      <c r="EK26" s="170"/>
      <c r="EL26" s="170"/>
      <c r="EM26" s="170"/>
      <c r="EN26" s="170"/>
      <c r="EO26" s="170"/>
      <c r="EP26" s="170"/>
      <c r="EQ26" s="6"/>
    </row>
    <row r="27" spans="1:147" s="2" customFormat="1" ht="34.5" customHeight="1">
      <c r="A27" s="16" t="s">
        <v>20</v>
      </c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"/>
      <c r="BT27" s="14"/>
      <c r="BV27" s="21"/>
      <c r="CD27" s="22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1"/>
      <c r="CY27" s="171"/>
      <c r="CZ27" s="171"/>
      <c r="DA27" s="171"/>
      <c r="DI27" s="18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170"/>
      <c r="EF27" s="170"/>
      <c r="EG27" s="170"/>
      <c r="EH27" s="170"/>
      <c r="EI27" s="170"/>
      <c r="EJ27" s="170"/>
      <c r="EK27" s="170"/>
      <c r="EL27" s="170"/>
      <c r="EM27" s="170"/>
      <c r="EN27" s="170"/>
      <c r="EO27" s="170"/>
      <c r="EP27" s="170"/>
      <c r="EQ27" s="6"/>
    </row>
    <row r="28" spans="44:105" s="2" customFormat="1" ht="10.5" customHeight="1"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V28" s="21"/>
      <c r="CD28" s="7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</row>
    <row r="29" spans="1:146" s="21" customFormat="1" ht="19.5" customHeight="1">
      <c r="A29" s="21" t="s">
        <v>21</v>
      </c>
      <c r="W29" s="164" t="s">
        <v>375</v>
      </c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24"/>
      <c r="CD29" s="25"/>
      <c r="CF29" s="165"/>
      <c r="CG29" s="165"/>
      <c r="CH29" s="165"/>
      <c r="CI29" s="165"/>
      <c r="CJ29" s="165"/>
      <c r="CK29" s="165"/>
      <c r="CL29" s="165"/>
      <c r="CM29" s="165"/>
      <c r="CN29" s="165"/>
      <c r="CO29" s="165"/>
      <c r="CP29" s="165"/>
      <c r="CQ29" s="165"/>
      <c r="CR29" s="165"/>
      <c r="CS29" s="165"/>
      <c r="CT29" s="165"/>
      <c r="CU29" s="165"/>
      <c r="CV29" s="165"/>
      <c r="CW29" s="165"/>
      <c r="CX29" s="165"/>
      <c r="CY29" s="165"/>
      <c r="CZ29" s="165"/>
      <c r="DA29" s="165"/>
      <c r="EE29" s="166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</row>
    <row r="30" spans="1:113" s="21" customFormat="1" ht="27" customHeight="1">
      <c r="A30" s="26" t="s">
        <v>22</v>
      </c>
      <c r="BT30" s="26" t="s">
        <v>23</v>
      </c>
      <c r="CF30" s="165" t="s">
        <v>24</v>
      </c>
      <c r="CG30" s="165"/>
      <c r="CH30" s="165"/>
      <c r="CI30" s="165"/>
      <c r="CJ30" s="165"/>
      <c r="CK30" s="165"/>
      <c r="CL30" s="165"/>
      <c r="CM30" s="165"/>
      <c r="CN30" s="165"/>
      <c r="CO30" s="165"/>
      <c r="CP30" s="165"/>
      <c r="CQ30" s="165"/>
      <c r="CR30" s="165"/>
      <c r="CS30" s="165"/>
      <c r="CT30" s="165"/>
      <c r="CU30" s="165"/>
      <c r="CV30" s="165"/>
      <c r="CW30" s="165"/>
      <c r="CX30" s="165"/>
      <c r="CY30" s="165"/>
      <c r="CZ30" s="165"/>
      <c r="DA30" s="165"/>
      <c r="DI30" s="26"/>
    </row>
    <row r="31" spans="1:113" s="28" customFormat="1" ht="6" customHeight="1">
      <c r="A31" s="27"/>
      <c r="BX31" s="27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I31" s="27"/>
    </row>
    <row r="32" spans="1:146" s="2" customFormat="1" ht="14.25" customHeight="1">
      <c r="A32" s="16" t="s">
        <v>25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168" t="s">
        <v>26</v>
      </c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I32" s="16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168"/>
      <c r="EJ32" s="163"/>
      <c r="EK32" s="163"/>
      <c r="EL32" s="163"/>
      <c r="EM32" s="163"/>
      <c r="EN32" s="163"/>
      <c r="EO32" s="163"/>
      <c r="EP32" s="163"/>
    </row>
    <row r="33" spans="1:146" s="2" customFormat="1" ht="14.25" customHeight="1">
      <c r="A33" s="16" t="s">
        <v>27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68"/>
      <c r="BY33" s="168"/>
      <c r="BZ33" s="168"/>
      <c r="CA33" s="168"/>
      <c r="CB33" s="168"/>
      <c r="CC33" s="168"/>
      <c r="CD33" s="168"/>
      <c r="CE33" s="168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I33" s="16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163"/>
      <c r="EJ33" s="163"/>
      <c r="EK33" s="163"/>
      <c r="EL33" s="163"/>
      <c r="EM33" s="163"/>
      <c r="EN33" s="163"/>
      <c r="EO33" s="163"/>
      <c r="EP33" s="163"/>
    </row>
    <row r="34" spans="1:146" s="2" customFormat="1" ht="14.25" customHeight="1">
      <c r="A34" s="16" t="s">
        <v>28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  <c r="CA34" s="168"/>
      <c r="CB34" s="168"/>
      <c r="CC34" s="168"/>
      <c r="CD34" s="168"/>
      <c r="CE34" s="168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I34" s="16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163"/>
      <c r="EJ34" s="163"/>
      <c r="EK34" s="163"/>
      <c r="EL34" s="163"/>
      <c r="EM34" s="163"/>
      <c r="EN34" s="163"/>
      <c r="EO34" s="163"/>
      <c r="EP34" s="163"/>
    </row>
    <row r="35" spans="1:146" s="2" customFormat="1" ht="14.25" customHeight="1">
      <c r="A35" s="16" t="s">
        <v>29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I35" s="16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163"/>
      <c r="EJ35" s="163"/>
      <c r="EK35" s="163"/>
      <c r="EL35" s="163"/>
      <c r="EM35" s="163"/>
      <c r="EN35" s="163"/>
      <c r="EO35" s="163"/>
      <c r="EP35" s="163"/>
    </row>
    <row r="36" spans="1:146" s="2" customFormat="1" ht="12" customHeight="1">
      <c r="A36" s="16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2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I36" s="16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</row>
    <row r="37" spans="1:146" s="2" customFormat="1" ht="28.5" customHeight="1">
      <c r="A37" s="16" t="s">
        <v>30</v>
      </c>
      <c r="AA37" s="161" t="s">
        <v>376</v>
      </c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I37" s="16"/>
      <c r="EI37" s="162"/>
      <c r="EJ37" s="163"/>
      <c r="EK37" s="163"/>
      <c r="EL37" s="163"/>
      <c r="EM37" s="163"/>
      <c r="EN37" s="163"/>
      <c r="EO37" s="163"/>
      <c r="EP37" s="163"/>
    </row>
    <row r="38" spans="1:146" s="2" customFormat="1" ht="25.5" customHeight="1">
      <c r="A38" s="16" t="s">
        <v>31</v>
      </c>
      <c r="AA38" s="161" t="s">
        <v>377</v>
      </c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I38" s="16"/>
      <c r="EI38" s="163"/>
      <c r="EJ38" s="163"/>
      <c r="EK38" s="163"/>
      <c r="EL38" s="163"/>
      <c r="EM38" s="163"/>
      <c r="EN38" s="163"/>
      <c r="EO38" s="163"/>
      <c r="EP38" s="163"/>
    </row>
    <row r="39" spans="1:146" s="2" customFormat="1" ht="13.5" customHeight="1">
      <c r="A39" s="16" t="s">
        <v>32</v>
      </c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I39" s="16"/>
      <c r="EI39" s="163"/>
      <c r="EJ39" s="163"/>
      <c r="EK39" s="163"/>
      <c r="EL39" s="163"/>
      <c r="EM39" s="163"/>
      <c r="EN39" s="163"/>
      <c r="EO39" s="163"/>
      <c r="EP39" s="163"/>
    </row>
    <row r="40" spans="1:146" s="2" customFormat="1" ht="15" customHeight="1">
      <c r="A40" s="16" t="s">
        <v>33</v>
      </c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I40" s="16"/>
      <c r="EI40" s="163"/>
      <c r="EJ40" s="163"/>
      <c r="EK40" s="163"/>
      <c r="EL40" s="163"/>
      <c r="EM40" s="163"/>
      <c r="EN40" s="163"/>
      <c r="EO40" s="163"/>
      <c r="EP40" s="163"/>
    </row>
    <row r="41" spans="1:146" s="2" customFormat="1" ht="14.25" customHeight="1">
      <c r="A41" s="16" t="s">
        <v>20</v>
      </c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I41" s="16"/>
      <c r="EI41" s="163"/>
      <c r="EJ41" s="163"/>
      <c r="EK41" s="163"/>
      <c r="EL41" s="163"/>
      <c r="EM41" s="163"/>
      <c r="EN41" s="163"/>
      <c r="EO41" s="163"/>
      <c r="EP41" s="163"/>
    </row>
    <row r="42" spans="1:113" s="2" customFormat="1" ht="0.75" customHeight="1">
      <c r="A42" s="16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I42" s="16"/>
    </row>
    <row r="43" s="2" customFormat="1" ht="15"/>
  </sheetData>
  <sheetProtection/>
  <mergeCells count="57">
    <mergeCell ref="EC6:EP6"/>
    <mergeCell ref="A3:AZ3"/>
    <mergeCell ref="BE3:DA3"/>
    <mergeCell ref="DI3:EP3"/>
    <mergeCell ref="A4:AZ4"/>
    <mergeCell ref="BE4:DA4"/>
    <mergeCell ref="DI4:EP4"/>
    <mergeCell ref="BN7:BQ7"/>
    <mergeCell ref="BU7:CI7"/>
    <mergeCell ref="U5:AZ5"/>
    <mergeCell ref="BY5:DA5"/>
    <mergeCell ref="EC5:EP5"/>
    <mergeCell ref="A6:T6"/>
    <mergeCell ref="U6:AZ6"/>
    <mergeCell ref="BE6:BX6"/>
    <mergeCell ref="BY6:DA6"/>
    <mergeCell ref="DI6:EB6"/>
    <mergeCell ref="CJ7:CM7"/>
    <mergeCell ref="CN7:CQ7"/>
    <mergeCell ref="DR7:DU7"/>
    <mergeCell ref="DY7:EP7"/>
    <mergeCell ref="A16:DK16"/>
    <mergeCell ref="A17:DK17"/>
    <mergeCell ref="J7:M7"/>
    <mergeCell ref="Q7:AH7"/>
    <mergeCell ref="AI7:AL7"/>
    <mergeCell ref="AM7:AP7"/>
    <mergeCell ref="CF19:DA19"/>
    <mergeCell ref="BT20:CD20"/>
    <mergeCell ref="CF20:DA20"/>
    <mergeCell ref="Z21:AC21"/>
    <mergeCell ref="AG21:AX21"/>
    <mergeCell ref="AY21:BB21"/>
    <mergeCell ref="BC21:BF21"/>
    <mergeCell ref="CF21:DA21"/>
    <mergeCell ref="EH21:EK21"/>
    <mergeCell ref="EO21:EP21"/>
    <mergeCell ref="CF22:DA22"/>
    <mergeCell ref="CF23:DA23"/>
    <mergeCell ref="W24:BR27"/>
    <mergeCell ref="CF24:DA24"/>
    <mergeCell ref="EE24:EP27"/>
    <mergeCell ref="CF25:DA25"/>
    <mergeCell ref="CF26:DA28"/>
    <mergeCell ref="W29:BS29"/>
    <mergeCell ref="CF29:DA29"/>
    <mergeCell ref="EE29:EP29"/>
    <mergeCell ref="CF30:DA30"/>
    <mergeCell ref="AA32:CE35"/>
    <mergeCell ref="EI32:EP35"/>
    <mergeCell ref="AA42:CE42"/>
    <mergeCell ref="AA37:CE37"/>
    <mergeCell ref="EI37:EP41"/>
    <mergeCell ref="AA38:CE38"/>
    <mergeCell ref="AA39:CE39"/>
    <mergeCell ref="AA40:CE40"/>
    <mergeCell ref="AA41:CE41"/>
  </mergeCells>
  <printOptions/>
  <pageMargins left="0.25" right="0.25" top="0.75" bottom="0.75" header="0.3" footer="0.3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X33"/>
  <sheetViews>
    <sheetView view="pageBreakPreview" zoomScaleSheetLayoutView="100" zoomScalePageLayoutView="0" workbookViewId="0" topLeftCell="A4">
      <selection activeCell="A18" sqref="A18:DX18"/>
    </sheetView>
  </sheetViews>
  <sheetFormatPr defaultColWidth="9.00390625" defaultRowHeight="12.75"/>
  <cols>
    <col min="1" max="128" width="0.875" style="2" customWidth="1"/>
  </cols>
  <sheetData>
    <row r="1" s="2" customFormat="1" ht="3" customHeight="1"/>
    <row r="2" spans="1:128" s="34" customFormat="1" ht="24.75" customHeight="1">
      <c r="A2" s="190" t="s">
        <v>34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90"/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90"/>
      <c r="CW2" s="190"/>
      <c r="CX2" s="190"/>
      <c r="CY2" s="190"/>
      <c r="CZ2" s="190"/>
      <c r="DA2" s="190"/>
      <c r="DB2" s="190"/>
      <c r="DC2" s="190"/>
      <c r="DD2" s="190"/>
      <c r="DE2" s="190"/>
      <c r="DF2" s="190"/>
      <c r="DG2" s="190"/>
      <c r="DH2" s="190"/>
      <c r="DI2" s="190"/>
      <c r="DJ2" s="190"/>
      <c r="DK2" s="190"/>
      <c r="DL2" s="190"/>
      <c r="DM2" s="190"/>
      <c r="DN2" s="190"/>
      <c r="DO2" s="190"/>
      <c r="DP2" s="190"/>
      <c r="DQ2" s="190"/>
      <c r="DR2" s="190"/>
      <c r="DS2" s="190"/>
      <c r="DT2" s="190"/>
      <c r="DU2" s="190"/>
      <c r="DV2" s="190"/>
      <c r="DW2" s="190"/>
      <c r="DX2" s="190"/>
    </row>
    <row r="3" spans="1:128" s="34" customFormat="1" ht="9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</row>
    <row r="4" spans="1:128" s="2" customFormat="1" ht="15" customHeight="1">
      <c r="A4" s="191" t="s">
        <v>35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</row>
    <row r="5" spans="1:128" s="2" customFormat="1" ht="16.5" customHeight="1">
      <c r="A5" s="192" t="s">
        <v>36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92"/>
      <c r="CR5" s="192"/>
      <c r="CS5" s="192"/>
      <c r="CT5" s="192"/>
      <c r="CU5" s="192"/>
      <c r="CV5" s="192"/>
      <c r="CW5" s="192"/>
      <c r="CX5" s="192"/>
      <c r="CY5" s="192"/>
      <c r="CZ5" s="192"/>
      <c r="DA5" s="192"/>
      <c r="DB5" s="192"/>
      <c r="DC5" s="192"/>
      <c r="DD5" s="192"/>
      <c r="DE5" s="192"/>
      <c r="DF5" s="192"/>
      <c r="DG5" s="192"/>
      <c r="DH5" s="192"/>
      <c r="DI5" s="192"/>
      <c r="DJ5" s="192"/>
      <c r="DK5" s="192"/>
      <c r="DL5" s="192"/>
      <c r="DM5" s="192"/>
      <c r="DN5" s="192"/>
      <c r="DO5" s="192"/>
      <c r="DP5" s="192"/>
      <c r="DQ5" s="192"/>
      <c r="DR5" s="192"/>
      <c r="DS5" s="192"/>
      <c r="DT5" s="192"/>
      <c r="DU5" s="192"/>
      <c r="DV5" s="192"/>
      <c r="DW5" s="192"/>
      <c r="DX5" s="192"/>
    </row>
    <row r="6" spans="1:128" s="2" customFormat="1" ht="14.25" customHeight="1">
      <c r="A6" s="192" t="s">
        <v>37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/>
      <c r="DV6" s="192"/>
      <c r="DW6" s="192"/>
      <c r="DX6" s="192"/>
    </row>
    <row r="7" spans="1:128" s="2" customFormat="1" ht="17.25" customHeight="1">
      <c r="A7" s="192" t="s">
        <v>38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2"/>
      <c r="DV7" s="192"/>
      <c r="DW7" s="192"/>
      <c r="DX7" s="192"/>
    </row>
    <row r="8" spans="1:128" s="2" customFormat="1" ht="18.75" customHeight="1">
      <c r="A8" s="192" t="s">
        <v>39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2"/>
      <c r="DX8" s="192"/>
    </row>
    <row r="9" spans="1:128" s="2" customFormat="1" ht="18.75" customHeight="1">
      <c r="A9" s="192" t="s">
        <v>40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/>
      <c r="DM9" s="192"/>
      <c r="DN9" s="192"/>
      <c r="DO9" s="192"/>
      <c r="DP9" s="192"/>
      <c r="DQ9" s="192"/>
      <c r="DR9" s="192"/>
      <c r="DS9" s="192"/>
      <c r="DT9" s="192"/>
      <c r="DU9" s="192"/>
      <c r="DV9" s="192"/>
      <c r="DW9" s="192"/>
      <c r="DX9" s="192"/>
    </row>
    <row r="10" spans="1:128" s="2" customFormat="1" ht="18.75" customHeight="1">
      <c r="A10" s="192" t="s">
        <v>41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  <c r="DK10" s="192"/>
      <c r="DL10" s="192"/>
      <c r="DM10" s="192"/>
      <c r="DN10" s="192"/>
      <c r="DO10" s="192"/>
      <c r="DP10" s="192"/>
      <c r="DQ10" s="192"/>
      <c r="DR10" s="192"/>
      <c r="DS10" s="192"/>
      <c r="DT10" s="192"/>
      <c r="DU10" s="192"/>
      <c r="DV10" s="192"/>
      <c r="DW10" s="192"/>
      <c r="DX10" s="192"/>
    </row>
    <row r="11" spans="1:128" s="2" customFormat="1" ht="18" customHeight="1">
      <c r="A11" s="191" t="s">
        <v>42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</row>
    <row r="12" spans="1:128" s="37" customFormat="1" ht="82.5" customHeight="1">
      <c r="A12" s="193" t="s">
        <v>43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3"/>
      <c r="CG12" s="193"/>
      <c r="CH12" s="193"/>
      <c r="CI12" s="193"/>
      <c r="CJ12" s="193"/>
      <c r="CK12" s="193"/>
      <c r="CL12" s="193"/>
      <c r="CM12" s="193"/>
      <c r="CN12" s="193"/>
      <c r="CO12" s="193"/>
      <c r="CP12" s="193"/>
      <c r="CQ12" s="193"/>
      <c r="CR12" s="193"/>
      <c r="CS12" s="193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3"/>
      <c r="DG12" s="193"/>
      <c r="DH12" s="193"/>
      <c r="DI12" s="193"/>
      <c r="DJ12" s="193"/>
      <c r="DK12" s="193"/>
      <c r="DL12" s="193"/>
      <c r="DM12" s="193"/>
      <c r="DN12" s="193"/>
      <c r="DO12" s="193"/>
      <c r="DP12" s="193"/>
      <c r="DQ12" s="193"/>
      <c r="DR12" s="193"/>
      <c r="DS12" s="193"/>
      <c r="DT12" s="193"/>
      <c r="DU12" s="193"/>
      <c r="DV12" s="193"/>
      <c r="DW12" s="193"/>
      <c r="DX12" s="193"/>
    </row>
    <row r="13" spans="1:128" s="37" customFormat="1" ht="72" customHeight="1">
      <c r="A13" s="194" t="s">
        <v>207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</row>
    <row r="14" spans="1:128" s="37" customFormat="1" ht="69.75" customHeight="1">
      <c r="A14" s="192" t="s">
        <v>44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192"/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2"/>
    </row>
    <row r="15" spans="1:128" s="37" customFormat="1" ht="94.5" customHeight="1">
      <c r="A15" s="194" t="s">
        <v>45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</row>
    <row r="16" spans="1:128" s="2" customFormat="1" ht="32.25" customHeight="1">
      <c r="A16" s="191" t="s">
        <v>46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</row>
    <row r="17" spans="1:128" s="2" customFormat="1" ht="40.5" customHeight="1">
      <c r="A17" s="194" t="s">
        <v>47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</row>
    <row r="18" spans="1:128" s="2" customFormat="1" ht="19.5" customHeight="1">
      <c r="A18" s="194" t="s">
        <v>48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</row>
    <row r="19" spans="1:128" s="2" customFormat="1" ht="23.25" customHeight="1">
      <c r="A19" s="194" t="s">
        <v>49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194"/>
      <c r="DV19" s="194"/>
      <c r="DW19" s="194"/>
      <c r="DX19" s="194"/>
    </row>
    <row r="20" spans="1:128" s="2" customFormat="1" ht="18.75" customHeight="1">
      <c r="A20" s="194" t="s">
        <v>50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4"/>
    </row>
    <row r="21" spans="1:128" s="2" customFormat="1" ht="16.5" customHeight="1">
      <c r="A21" s="194" t="s">
        <v>51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4"/>
    </row>
    <row r="22" spans="1:128" s="2" customFormat="1" ht="16.5" customHeight="1">
      <c r="A22" s="194" t="s">
        <v>52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</row>
    <row r="23" spans="1:128" s="2" customFormat="1" ht="16.5" customHeight="1">
      <c r="A23" s="195" t="s">
        <v>53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  <c r="DM23" s="195"/>
      <c r="DN23" s="195"/>
      <c r="DO23" s="195"/>
      <c r="DP23" s="195"/>
      <c r="DQ23" s="195"/>
      <c r="DR23" s="195"/>
      <c r="DS23" s="195"/>
      <c r="DT23" s="195"/>
      <c r="DU23" s="195"/>
      <c r="DV23" s="195"/>
      <c r="DW23" s="195"/>
      <c r="DX23" s="195"/>
    </row>
    <row r="24" spans="1:128" s="2" customFormat="1" ht="21" customHeight="1">
      <c r="A24" s="195" t="s">
        <v>54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95"/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5"/>
      <c r="CC24" s="195"/>
      <c r="CD24" s="195"/>
      <c r="CE24" s="195"/>
      <c r="CF24" s="195"/>
      <c r="CG24" s="195"/>
      <c r="CH24" s="195"/>
      <c r="CI24" s="195"/>
      <c r="CJ24" s="195"/>
      <c r="CK24" s="195"/>
      <c r="CL24" s="195"/>
      <c r="CM24" s="195"/>
      <c r="CN24" s="195"/>
      <c r="CO24" s="195"/>
      <c r="CP24" s="195"/>
      <c r="CQ24" s="195"/>
      <c r="CR24" s="195"/>
      <c r="CS24" s="195"/>
      <c r="CT24" s="195"/>
      <c r="CU24" s="195"/>
      <c r="CV24" s="195"/>
      <c r="CW24" s="195"/>
      <c r="CX24" s="195"/>
      <c r="CY24" s="195"/>
      <c r="CZ24" s="195"/>
      <c r="DA24" s="195"/>
      <c r="DB24" s="195"/>
      <c r="DC24" s="195"/>
      <c r="DD24" s="195"/>
      <c r="DE24" s="195"/>
      <c r="DF24" s="195"/>
      <c r="DG24" s="195"/>
      <c r="DH24" s="195"/>
      <c r="DI24" s="195"/>
      <c r="DJ24" s="195"/>
      <c r="DK24" s="195"/>
      <c r="DL24" s="195"/>
      <c r="DM24" s="195"/>
      <c r="DN24" s="195"/>
      <c r="DO24" s="195"/>
      <c r="DP24" s="195"/>
      <c r="DQ24" s="195"/>
      <c r="DR24" s="195"/>
      <c r="DS24" s="195"/>
      <c r="DT24" s="195"/>
      <c r="DU24" s="195"/>
      <c r="DV24" s="195"/>
      <c r="DW24" s="195"/>
      <c r="DX24" s="195"/>
    </row>
    <row r="25" spans="1:128" s="2" customFormat="1" ht="16.5" customHeight="1">
      <c r="A25" s="195" t="s">
        <v>55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  <c r="BD25" s="195"/>
      <c r="BE25" s="195"/>
      <c r="BF25" s="195"/>
      <c r="BG25" s="195"/>
      <c r="BH25" s="195"/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  <c r="BS25" s="195"/>
      <c r="BT25" s="195"/>
      <c r="BU25" s="195"/>
      <c r="BV25" s="195"/>
      <c r="BW25" s="195"/>
      <c r="BX25" s="195"/>
      <c r="BY25" s="195"/>
      <c r="BZ25" s="195"/>
      <c r="CA25" s="195"/>
      <c r="CB25" s="195"/>
      <c r="CC25" s="195"/>
      <c r="CD25" s="195"/>
      <c r="CE25" s="195"/>
      <c r="CF25" s="195"/>
      <c r="CG25" s="195"/>
      <c r="CH25" s="195"/>
      <c r="CI25" s="195"/>
      <c r="CJ25" s="195"/>
      <c r="CK25" s="195"/>
      <c r="CL25" s="195"/>
      <c r="CM25" s="195"/>
      <c r="CN25" s="195"/>
      <c r="CO25" s="195"/>
      <c r="CP25" s="195"/>
      <c r="CQ25" s="195"/>
      <c r="CR25" s="195"/>
      <c r="CS25" s="195"/>
      <c r="CT25" s="195"/>
      <c r="CU25" s="195"/>
      <c r="CV25" s="195"/>
      <c r="CW25" s="195"/>
      <c r="CX25" s="195"/>
      <c r="CY25" s="195"/>
      <c r="CZ25" s="195"/>
      <c r="DA25" s="195"/>
      <c r="DB25" s="195"/>
      <c r="DC25" s="195"/>
      <c r="DD25" s="195"/>
      <c r="DE25" s="195"/>
      <c r="DF25" s="195"/>
      <c r="DG25" s="195"/>
      <c r="DH25" s="195"/>
      <c r="DI25" s="195"/>
      <c r="DJ25" s="195"/>
      <c r="DK25" s="195"/>
      <c r="DL25" s="195"/>
      <c r="DM25" s="195"/>
      <c r="DN25" s="195"/>
      <c r="DO25" s="195"/>
      <c r="DP25" s="195"/>
      <c r="DQ25" s="195"/>
      <c r="DR25" s="195"/>
      <c r="DS25" s="195"/>
      <c r="DT25" s="195"/>
      <c r="DU25" s="195"/>
      <c r="DV25" s="195"/>
      <c r="DW25" s="195"/>
      <c r="DX25" s="195"/>
    </row>
    <row r="26" spans="1:128" s="2" customFormat="1" ht="15.75" customHeight="1">
      <c r="A26" s="195" t="s">
        <v>56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/>
      <c r="BX26" s="195"/>
      <c r="BY26" s="195"/>
      <c r="BZ26" s="195"/>
      <c r="CA26" s="195"/>
      <c r="CB26" s="195"/>
      <c r="CC26" s="195"/>
      <c r="CD26" s="195"/>
      <c r="CE26" s="195"/>
      <c r="CF26" s="195"/>
      <c r="CG26" s="195"/>
      <c r="CH26" s="195"/>
      <c r="CI26" s="195"/>
      <c r="CJ26" s="195"/>
      <c r="CK26" s="195"/>
      <c r="CL26" s="195"/>
      <c r="CM26" s="195"/>
      <c r="CN26" s="195"/>
      <c r="CO26" s="195"/>
      <c r="CP26" s="195"/>
      <c r="CQ26" s="195"/>
      <c r="CR26" s="195"/>
      <c r="CS26" s="195"/>
      <c r="CT26" s="195"/>
      <c r="CU26" s="195"/>
      <c r="CV26" s="195"/>
      <c r="CW26" s="195"/>
      <c r="CX26" s="195"/>
      <c r="CY26" s="195"/>
      <c r="CZ26" s="195"/>
      <c r="DA26" s="195"/>
      <c r="DB26" s="195"/>
      <c r="DC26" s="195"/>
      <c r="DD26" s="195"/>
      <c r="DE26" s="195"/>
      <c r="DF26" s="195"/>
      <c r="DG26" s="195"/>
      <c r="DH26" s="195"/>
      <c r="DI26" s="195"/>
      <c r="DJ26" s="195"/>
      <c r="DK26" s="195"/>
      <c r="DL26" s="195"/>
      <c r="DM26" s="195"/>
      <c r="DN26" s="195"/>
      <c r="DO26" s="195"/>
      <c r="DP26" s="195"/>
      <c r="DQ26" s="195"/>
      <c r="DR26" s="195"/>
      <c r="DS26" s="195"/>
      <c r="DT26" s="195"/>
      <c r="DU26" s="195"/>
      <c r="DV26" s="195"/>
      <c r="DW26" s="195"/>
      <c r="DX26" s="195"/>
    </row>
    <row r="27" spans="1:128" s="2" customFormat="1" ht="21.75" customHeight="1">
      <c r="A27" s="196" t="s">
        <v>57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192"/>
      <c r="DN27" s="192"/>
      <c r="DO27" s="192"/>
      <c r="DP27" s="192"/>
      <c r="DQ27" s="192"/>
      <c r="DR27" s="192"/>
      <c r="DS27" s="192"/>
      <c r="DT27" s="192"/>
      <c r="DU27" s="192"/>
      <c r="DV27" s="192"/>
      <c r="DW27" s="192"/>
      <c r="DX27" s="192"/>
    </row>
    <row r="28" spans="1:128" s="38" customFormat="1" ht="25.5" customHeight="1">
      <c r="A28" s="192" t="s">
        <v>58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/>
      <c r="DM28" s="192"/>
      <c r="DN28" s="192"/>
      <c r="DO28" s="192"/>
      <c r="DP28" s="192"/>
      <c r="DQ28" s="192"/>
      <c r="DR28" s="192"/>
      <c r="DS28" s="192"/>
      <c r="DT28" s="192"/>
      <c r="DU28" s="192"/>
      <c r="DV28" s="192"/>
      <c r="DW28" s="192"/>
      <c r="DX28" s="192"/>
    </row>
    <row r="29" spans="1:128" ht="24.75" customHeight="1">
      <c r="A29" s="194" t="s">
        <v>59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4"/>
      <c r="DM29" s="194"/>
      <c r="DN29" s="194"/>
      <c r="DO29" s="194"/>
      <c r="DP29" s="194"/>
      <c r="DQ29" s="194"/>
      <c r="DR29" s="194"/>
      <c r="DS29" s="194"/>
      <c r="DT29" s="194"/>
      <c r="DU29" s="194"/>
      <c r="DV29" s="194"/>
      <c r="DW29" s="194"/>
      <c r="DX29" s="194"/>
    </row>
    <row r="30" spans="1:128" ht="25.5" customHeight="1">
      <c r="A30" s="194" t="s">
        <v>60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4"/>
      <c r="DK30" s="194"/>
      <c r="DL30" s="194"/>
      <c r="DM30" s="194"/>
      <c r="DN30" s="194"/>
      <c r="DO30" s="194"/>
      <c r="DP30" s="194"/>
      <c r="DQ30" s="194"/>
      <c r="DR30" s="194"/>
      <c r="DS30" s="194"/>
      <c r="DT30" s="194"/>
      <c r="DU30" s="194"/>
      <c r="DV30" s="194"/>
      <c r="DW30" s="194"/>
      <c r="DX30" s="194"/>
    </row>
    <row r="31" spans="1:128" ht="15">
      <c r="A31" s="194" t="s">
        <v>61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4"/>
      <c r="DE31" s="194"/>
      <c r="DF31" s="194"/>
      <c r="DG31" s="194"/>
      <c r="DH31" s="194"/>
      <c r="DI31" s="194"/>
      <c r="DJ31" s="194"/>
      <c r="DK31" s="194"/>
      <c r="DL31" s="194"/>
      <c r="DM31" s="194"/>
      <c r="DN31" s="194"/>
      <c r="DO31" s="194"/>
      <c r="DP31" s="194"/>
      <c r="DQ31" s="194"/>
      <c r="DR31" s="194"/>
      <c r="DS31" s="194"/>
      <c r="DT31" s="194"/>
      <c r="DU31" s="194"/>
      <c r="DV31" s="194"/>
      <c r="DW31" s="194"/>
      <c r="DX31" s="194"/>
    </row>
    <row r="32" spans="1:128" ht="32.25" customHeight="1">
      <c r="A32" s="194" t="s">
        <v>62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  <c r="DD32" s="194"/>
      <c r="DE32" s="194"/>
      <c r="DF32" s="194"/>
      <c r="DG32" s="194"/>
      <c r="DH32" s="194"/>
      <c r="DI32" s="194"/>
      <c r="DJ32" s="194"/>
      <c r="DK32" s="194"/>
      <c r="DL32" s="194"/>
      <c r="DM32" s="194"/>
      <c r="DN32" s="194"/>
      <c r="DO32" s="194"/>
      <c r="DP32" s="194"/>
      <c r="DQ32" s="194"/>
      <c r="DR32" s="194"/>
      <c r="DS32" s="194"/>
      <c r="DT32" s="194"/>
      <c r="DU32" s="194"/>
      <c r="DV32" s="194"/>
      <c r="DW32" s="194"/>
      <c r="DX32" s="194"/>
    </row>
    <row r="33" spans="1:128" ht="15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4"/>
      <c r="DJ33" s="194"/>
      <c r="DK33" s="194"/>
      <c r="DL33" s="194"/>
      <c r="DM33" s="194"/>
      <c r="DN33" s="194"/>
      <c r="DO33" s="194"/>
      <c r="DP33" s="194"/>
      <c r="DQ33" s="194"/>
      <c r="DR33" s="194"/>
      <c r="DS33" s="194"/>
      <c r="DT33" s="194"/>
      <c r="DU33" s="194"/>
      <c r="DV33" s="194"/>
      <c r="DW33" s="194"/>
      <c r="DX33" s="194"/>
    </row>
  </sheetData>
  <sheetProtection/>
  <mergeCells count="31">
    <mergeCell ref="A33:DX33"/>
    <mergeCell ref="A27:DX27"/>
    <mergeCell ref="A28:DX28"/>
    <mergeCell ref="A29:DX29"/>
    <mergeCell ref="A30:DX30"/>
    <mergeCell ref="A31:DX31"/>
    <mergeCell ref="A32:DX32"/>
    <mergeCell ref="A21:DX21"/>
    <mergeCell ref="A22:DX22"/>
    <mergeCell ref="A23:DX23"/>
    <mergeCell ref="A24:DX24"/>
    <mergeCell ref="A25:DX25"/>
    <mergeCell ref="A26:DX26"/>
    <mergeCell ref="A15:DX15"/>
    <mergeCell ref="A16:DX16"/>
    <mergeCell ref="A17:DX17"/>
    <mergeCell ref="A18:DX18"/>
    <mergeCell ref="A19:DX19"/>
    <mergeCell ref="A20:DX20"/>
    <mergeCell ref="A9:DX9"/>
    <mergeCell ref="A10:DX10"/>
    <mergeCell ref="A11:DX11"/>
    <mergeCell ref="A12:DX12"/>
    <mergeCell ref="A13:DX13"/>
    <mergeCell ref="A14:DX14"/>
    <mergeCell ref="A2:DX2"/>
    <mergeCell ref="A4:DX4"/>
    <mergeCell ref="A5:DX5"/>
    <mergeCell ref="A6:DX6"/>
    <mergeCell ref="A7:DX7"/>
    <mergeCell ref="A8:DX8"/>
  </mergeCells>
  <printOptions/>
  <pageMargins left="0.25" right="0.25" top="0.75" bottom="0.75" header="0.3" footer="0.3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6"/>
  <sheetViews>
    <sheetView zoomScale="88" zoomScaleNormal="88" workbookViewId="0" topLeftCell="A14">
      <selection activeCell="I31" sqref="I31"/>
    </sheetView>
  </sheetViews>
  <sheetFormatPr defaultColWidth="9.00390625" defaultRowHeight="12.75"/>
  <cols>
    <col min="1" max="1" width="7.875" style="0" customWidth="1"/>
    <col min="2" max="3" width="5.375" style="0" customWidth="1"/>
    <col min="4" max="4" width="13.25390625" style="0" customWidth="1"/>
    <col min="5" max="6" width="11.125" style="0" customWidth="1"/>
    <col min="7" max="7" width="12.875" style="0" customWidth="1"/>
    <col min="8" max="8" width="14.375" style="0" customWidth="1"/>
    <col min="9" max="9" width="15.125" style="0" customWidth="1"/>
    <col min="10" max="10" width="12.625" style="0" customWidth="1"/>
    <col min="11" max="11" width="14.00390625" style="0" bestFit="1" customWidth="1"/>
  </cols>
  <sheetData>
    <row r="1" spans="1:10" ht="12.75">
      <c r="A1" s="197"/>
      <c r="B1" s="197"/>
      <c r="C1" s="197"/>
      <c r="D1" s="197"/>
      <c r="E1" s="197"/>
      <c r="F1" s="197"/>
      <c r="G1" s="197"/>
      <c r="H1" s="197"/>
      <c r="I1" s="197"/>
      <c r="J1" s="197"/>
    </row>
    <row r="2" spans="2:9" ht="15.75">
      <c r="B2" s="39" t="s">
        <v>63</v>
      </c>
      <c r="C2" s="198" t="s">
        <v>64</v>
      </c>
      <c r="D2" s="198"/>
      <c r="E2" s="198"/>
      <c r="F2" s="198"/>
      <c r="G2" s="198"/>
      <c r="H2" s="198"/>
      <c r="I2" s="198"/>
    </row>
    <row r="3" spans="1:9" ht="24.75" customHeight="1">
      <c r="A3" s="40"/>
      <c r="B3" s="199"/>
      <c r="C3" s="200"/>
      <c r="D3" s="200"/>
      <c r="E3" s="200"/>
      <c r="F3" s="200"/>
      <c r="G3" s="200"/>
      <c r="H3" s="201"/>
      <c r="I3" s="41" t="s">
        <v>65</v>
      </c>
    </row>
    <row r="4" spans="1:9" ht="12.75">
      <c r="A4" s="42" t="s">
        <v>66</v>
      </c>
      <c r="B4" s="202" t="s">
        <v>67</v>
      </c>
      <c r="C4" s="202"/>
      <c r="D4" s="202"/>
      <c r="E4" s="202"/>
      <c r="F4" s="202"/>
      <c r="G4" s="202"/>
      <c r="H4" s="202"/>
      <c r="I4" s="43">
        <f>I12+I10+I13</f>
        <v>9225556.79</v>
      </c>
    </row>
    <row r="5" spans="1:9" ht="12.75">
      <c r="A5" s="44"/>
      <c r="B5" s="203" t="s">
        <v>68</v>
      </c>
      <c r="C5" s="203"/>
      <c r="D5" s="203"/>
      <c r="E5" s="203"/>
      <c r="F5" s="203"/>
      <c r="G5" s="203"/>
      <c r="H5" s="203"/>
      <c r="I5" s="45"/>
    </row>
    <row r="6" spans="1:9" ht="34.5" customHeight="1">
      <c r="A6" s="46" t="s">
        <v>69</v>
      </c>
      <c r="B6" s="204" t="s">
        <v>70</v>
      </c>
      <c r="C6" s="204"/>
      <c r="D6" s="204"/>
      <c r="E6" s="204"/>
      <c r="F6" s="204"/>
      <c r="G6" s="204"/>
      <c r="H6" s="204"/>
      <c r="I6" s="47">
        <v>2592426.84</v>
      </c>
    </row>
    <row r="7" spans="1:9" ht="12.75">
      <c r="A7" s="44"/>
      <c r="B7" s="203" t="s">
        <v>0</v>
      </c>
      <c r="C7" s="203"/>
      <c r="D7" s="203"/>
      <c r="E7" s="203"/>
      <c r="F7" s="203"/>
      <c r="G7" s="203"/>
      <c r="H7" s="203"/>
      <c r="I7" s="45"/>
    </row>
    <row r="8" spans="1:9" ht="31.5" customHeight="1">
      <c r="A8" s="44" t="s">
        <v>71</v>
      </c>
      <c r="B8" s="205" t="s">
        <v>72</v>
      </c>
      <c r="C8" s="205"/>
      <c r="D8" s="205"/>
      <c r="E8" s="205"/>
      <c r="F8" s="205"/>
      <c r="G8" s="205"/>
      <c r="H8" s="205"/>
      <c r="I8" s="47">
        <f>I6</f>
        <v>2592426.84</v>
      </c>
    </row>
    <row r="9" spans="1:9" ht="31.5" customHeight="1">
      <c r="A9" s="44" t="s">
        <v>73</v>
      </c>
      <c r="B9" s="205" t="s">
        <v>74</v>
      </c>
      <c r="C9" s="205"/>
      <c r="D9" s="205"/>
      <c r="E9" s="205"/>
      <c r="F9" s="205"/>
      <c r="G9" s="205"/>
      <c r="H9" s="205"/>
      <c r="I9" s="45">
        <v>7173350.69</v>
      </c>
    </row>
    <row r="10" spans="1:10" ht="17.25" customHeight="1">
      <c r="A10" s="46" t="s">
        <v>63</v>
      </c>
      <c r="B10" s="204" t="s">
        <v>274</v>
      </c>
      <c r="C10" s="204"/>
      <c r="D10" s="204"/>
      <c r="E10" s="204"/>
      <c r="F10" s="204"/>
      <c r="G10" s="204"/>
      <c r="H10" s="204"/>
      <c r="I10" s="47">
        <v>258264.18</v>
      </c>
      <c r="J10" s="48"/>
    </row>
    <row r="11" spans="1:9" ht="30" customHeight="1">
      <c r="A11" s="128">
        <v>3</v>
      </c>
      <c r="B11" s="205" t="s">
        <v>275</v>
      </c>
      <c r="C11" s="205"/>
      <c r="D11" s="205"/>
      <c r="E11" s="205"/>
      <c r="F11" s="205"/>
      <c r="G11" s="205"/>
      <c r="H11" s="205"/>
      <c r="I11" s="45">
        <v>29719425.74</v>
      </c>
    </row>
    <row r="12" spans="1:9" ht="18.75" customHeight="1">
      <c r="A12" s="128">
        <v>4</v>
      </c>
      <c r="B12" s="205" t="s">
        <v>276</v>
      </c>
      <c r="C12" s="205"/>
      <c r="D12" s="205"/>
      <c r="E12" s="205"/>
      <c r="F12" s="205"/>
      <c r="G12" s="205"/>
      <c r="H12" s="205"/>
      <c r="I12" s="45">
        <v>8967292.61</v>
      </c>
    </row>
    <row r="13" spans="1:9" ht="18.75" customHeight="1">
      <c r="A13" s="128">
        <v>5</v>
      </c>
      <c r="B13" s="205" t="s">
        <v>277</v>
      </c>
      <c r="C13" s="205"/>
      <c r="D13" s="205"/>
      <c r="E13" s="205"/>
      <c r="F13" s="205"/>
      <c r="G13" s="205"/>
      <c r="H13" s="205"/>
      <c r="I13" s="45">
        <v>0</v>
      </c>
    </row>
    <row r="14" spans="1:9" ht="12.75">
      <c r="A14" s="42" t="s">
        <v>75</v>
      </c>
      <c r="B14" s="206" t="s">
        <v>76</v>
      </c>
      <c r="C14" s="206"/>
      <c r="D14" s="206"/>
      <c r="E14" s="206"/>
      <c r="F14" s="206"/>
      <c r="G14" s="206"/>
      <c r="H14" s="206"/>
      <c r="I14" s="49">
        <f>I16+I17+I18</f>
        <v>11333368.92</v>
      </c>
    </row>
    <row r="15" spans="1:9" ht="12.75">
      <c r="A15" s="44"/>
      <c r="B15" s="203" t="s">
        <v>68</v>
      </c>
      <c r="C15" s="203"/>
      <c r="D15" s="203"/>
      <c r="E15" s="203"/>
      <c r="F15" s="203"/>
      <c r="G15" s="203"/>
      <c r="H15" s="203"/>
      <c r="I15" s="45"/>
    </row>
    <row r="16" spans="1:9" ht="12.75">
      <c r="A16" s="143" t="s">
        <v>2</v>
      </c>
      <c r="B16" s="207" t="s">
        <v>278</v>
      </c>
      <c r="C16" s="207"/>
      <c r="D16" s="207"/>
      <c r="E16" s="207"/>
      <c r="F16" s="207"/>
      <c r="G16" s="207"/>
      <c r="H16" s="207"/>
      <c r="I16" s="50">
        <v>406.79</v>
      </c>
    </row>
    <row r="17" spans="1:9" ht="12.75">
      <c r="A17" s="143" t="s">
        <v>2</v>
      </c>
      <c r="B17" s="207" t="s">
        <v>77</v>
      </c>
      <c r="C17" s="207"/>
      <c r="D17" s="207"/>
      <c r="E17" s="207"/>
      <c r="F17" s="207"/>
      <c r="G17" s="207"/>
      <c r="H17" s="207"/>
      <c r="I17" s="50">
        <v>11330953.5</v>
      </c>
    </row>
    <row r="18" spans="1:9" ht="14.25" customHeight="1">
      <c r="A18" s="143" t="s">
        <v>3</v>
      </c>
      <c r="B18" s="207" t="s">
        <v>78</v>
      </c>
      <c r="C18" s="207"/>
      <c r="D18" s="207"/>
      <c r="E18" s="207"/>
      <c r="F18" s="207"/>
      <c r="G18" s="207"/>
      <c r="H18" s="207"/>
      <c r="I18" s="50">
        <f>I19+I20+I21+I22+I23+I24+I25+I26+I27+I28+I29</f>
        <v>2008.6299999999999</v>
      </c>
    </row>
    <row r="19" spans="1:9" ht="12.75">
      <c r="A19" s="44"/>
      <c r="B19" s="203" t="s">
        <v>0</v>
      </c>
      <c r="C19" s="203"/>
      <c r="D19" s="203"/>
      <c r="E19" s="203"/>
      <c r="F19" s="203"/>
      <c r="G19" s="203"/>
      <c r="H19" s="203"/>
      <c r="I19" s="45">
        <v>0</v>
      </c>
    </row>
    <row r="20" spans="1:9" ht="12.75">
      <c r="A20" s="44" t="s">
        <v>358</v>
      </c>
      <c r="B20" s="203" t="s">
        <v>79</v>
      </c>
      <c r="C20" s="203"/>
      <c r="D20" s="203"/>
      <c r="E20" s="203"/>
      <c r="F20" s="203"/>
      <c r="G20" s="203"/>
      <c r="H20" s="203"/>
      <c r="I20" s="45">
        <v>0</v>
      </c>
    </row>
    <row r="21" spans="1:11" ht="14.25">
      <c r="A21" s="44" t="s">
        <v>359</v>
      </c>
      <c r="B21" s="203" t="s">
        <v>80</v>
      </c>
      <c r="C21" s="203"/>
      <c r="D21" s="203"/>
      <c r="E21" s="203"/>
      <c r="F21" s="203"/>
      <c r="G21" s="203"/>
      <c r="H21" s="203"/>
      <c r="I21" s="45">
        <v>0</v>
      </c>
      <c r="K21" s="51"/>
    </row>
    <row r="22" spans="1:9" ht="14.25" customHeight="1">
      <c r="A22" s="44" t="s">
        <v>360</v>
      </c>
      <c r="B22" s="203" t="s">
        <v>81</v>
      </c>
      <c r="C22" s="203"/>
      <c r="D22" s="203"/>
      <c r="E22" s="203"/>
      <c r="F22" s="203"/>
      <c r="G22" s="203"/>
      <c r="H22" s="203"/>
      <c r="I22" s="45">
        <v>0</v>
      </c>
    </row>
    <row r="23" spans="1:9" ht="12.75">
      <c r="A23" s="44" t="s">
        <v>361</v>
      </c>
      <c r="B23" s="203" t="s">
        <v>82</v>
      </c>
      <c r="C23" s="203"/>
      <c r="D23" s="203"/>
      <c r="E23" s="203"/>
      <c r="F23" s="203"/>
      <c r="G23" s="203"/>
      <c r="H23" s="203"/>
      <c r="I23" s="45">
        <v>0</v>
      </c>
    </row>
    <row r="24" spans="1:9" ht="12.75">
      <c r="A24" s="44" t="s">
        <v>362</v>
      </c>
      <c r="B24" s="203" t="s">
        <v>83</v>
      </c>
      <c r="C24" s="203"/>
      <c r="D24" s="203"/>
      <c r="E24" s="203"/>
      <c r="F24" s="203"/>
      <c r="G24" s="203"/>
      <c r="H24" s="203"/>
      <c r="I24" s="45">
        <v>0</v>
      </c>
    </row>
    <row r="25" spans="1:9" ht="12.75">
      <c r="A25" s="44" t="s">
        <v>363</v>
      </c>
      <c r="B25" s="203" t="s">
        <v>84</v>
      </c>
      <c r="C25" s="203"/>
      <c r="D25" s="203"/>
      <c r="E25" s="203"/>
      <c r="F25" s="203"/>
      <c r="G25" s="203"/>
      <c r="H25" s="203"/>
      <c r="I25" s="45">
        <v>0</v>
      </c>
    </row>
    <row r="26" spans="1:9" ht="17.25" customHeight="1">
      <c r="A26" s="44" t="s">
        <v>364</v>
      </c>
      <c r="B26" s="203" t="s">
        <v>85</v>
      </c>
      <c r="C26" s="203"/>
      <c r="D26" s="203"/>
      <c r="E26" s="203"/>
      <c r="F26" s="203"/>
      <c r="G26" s="203"/>
      <c r="H26" s="203"/>
      <c r="I26" s="45">
        <v>0</v>
      </c>
    </row>
    <row r="27" spans="1:9" ht="12.75">
      <c r="A27" s="44" t="s">
        <v>365</v>
      </c>
      <c r="B27" s="203" t="s">
        <v>86</v>
      </c>
      <c r="C27" s="203"/>
      <c r="D27" s="203"/>
      <c r="E27" s="203"/>
      <c r="F27" s="203"/>
      <c r="G27" s="203"/>
      <c r="H27" s="203"/>
      <c r="I27" s="45">
        <v>0</v>
      </c>
    </row>
    <row r="28" spans="1:9" ht="12.75">
      <c r="A28" s="44" t="s">
        <v>366</v>
      </c>
      <c r="B28" s="203" t="s">
        <v>87</v>
      </c>
      <c r="C28" s="203"/>
      <c r="D28" s="203"/>
      <c r="E28" s="203"/>
      <c r="F28" s="203"/>
      <c r="G28" s="203"/>
      <c r="H28" s="203"/>
      <c r="I28" s="45">
        <v>114.61</v>
      </c>
    </row>
    <row r="29" spans="1:9" ht="12.75">
      <c r="A29" s="44" t="s">
        <v>367</v>
      </c>
      <c r="B29" s="203" t="s">
        <v>88</v>
      </c>
      <c r="C29" s="203"/>
      <c r="D29" s="203"/>
      <c r="E29" s="203"/>
      <c r="F29" s="203"/>
      <c r="G29" s="203"/>
      <c r="H29" s="203"/>
      <c r="I29" s="45">
        <v>1894.02</v>
      </c>
    </row>
    <row r="30" spans="1:9" ht="12.75">
      <c r="A30" s="42" t="s">
        <v>89</v>
      </c>
      <c r="B30" s="206" t="s">
        <v>90</v>
      </c>
      <c r="C30" s="206"/>
      <c r="D30" s="206"/>
      <c r="E30" s="206"/>
      <c r="F30" s="206"/>
      <c r="G30" s="206"/>
      <c r="H30" s="206"/>
      <c r="I30" s="49">
        <f>I33+I32+I34+I49+I50+I51</f>
        <v>42413961.4</v>
      </c>
    </row>
    <row r="31" spans="1:9" ht="12.75">
      <c r="A31" s="44"/>
      <c r="B31" s="203" t="s">
        <v>68</v>
      </c>
      <c r="C31" s="203"/>
      <c r="D31" s="203"/>
      <c r="E31" s="203"/>
      <c r="F31" s="203"/>
      <c r="G31" s="203"/>
      <c r="H31" s="203"/>
      <c r="I31" s="45"/>
    </row>
    <row r="32" spans="1:9" ht="16.5" customHeight="1">
      <c r="A32" s="52" t="s">
        <v>91</v>
      </c>
      <c r="B32" s="208" t="s">
        <v>92</v>
      </c>
      <c r="C32" s="208"/>
      <c r="D32" s="208"/>
      <c r="E32" s="208"/>
      <c r="F32" s="208"/>
      <c r="G32" s="208"/>
      <c r="H32" s="208"/>
      <c r="I32" s="50">
        <v>0</v>
      </c>
    </row>
    <row r="33" spans="1:9" ht="30" customHeight="1">
      <c r="A33" s="52" t="s">
        <v>93</v>
      </c>
      <c r="B33" s="207" t="s">
        <v>279</v>
      </c>
      <c r="C33" s="207"/>
      <c r="D33" s="207"/>
      <c r="E33" s="207"/>
      <c r="F33" s="207"/>
      <c r="G33" s="207"/>
      <c r="H33" s="207"/>
      <c r="I33" s="50">
        <v>9791.89</v>
      </c>
    </row>
    <row r="34" spans="1:9" ht="32.25" customHeight="1">
      <c r="A34" s="52" t="s">
        <v>280</v>
      </c>
      <c r="B34" s="207" t="s">
        <v>94</v>
      </c>
      <c r="C34" s="207"/>
      <c r="D34" s="207"/>
      <c r="E34" s="207"/>
      <c r="F34" s="207"/>
      <c r="G34" s="207"/>
      <c r="H34" s="207"/>
      <c r="I34" s="50">
        <f>I36+I37+I38+I39+I40+I41+I42+I43+I44+I45+I46+I47+I48</f>
        <v>643578.1000000001</v>
      </c>
    </row>
    <row r="35" spans="1:9" ht="12.75">
      <c r="A35" s="44"/>
      <c r="B35" s="203" t="s">
        <v>0</v>
      </c>
      <c r="C35" s="203"/>
      <c r="D35" s="203"/>
      <c r="E35" s="203"/>
      <c r="F35" s="203"/>
      <c r="G35" s="203"/>
      <c r="H35" s="203"/>
      <c r="I35" s="45"/>
    </row>
    <row r="36" spans="1:9" ht="15" customHeight="1">
      <c r="A36" s="44" t="s">
        <v>281</v>
      </c>
      <c r="B36" s="203" t="s">
        <v>208</v>
      </c>
      <c r="C36" s="203"/>
      <c r="D36" s="203"/>
      <c r="E36" s="203"/>
      <c r="F36" s="203"/>
      <c r="G36" s="203"/>
      <c r="H36" s="203"/>
      <c r="I36" s="45">
        <v>303652.59</v>
      </c>
    </row>
    <row r="37" spans="1:9" ht="15.75" customHeight="1">
      <c r="A37" s="44" t="s">
        <v>282</v>
      </c>
      <c r="B37" s="203" t="s">
        <v>95</v>
      </c>
      <c r="C37" s="203"/>
      <c r="D37" s="203"/>
      <c r="E37" s="203"/>
      <c r="F37" s="203"/>
      <c r="G37" s="203"/>
      <c r="H37" s="203"/>
      <c r="I37" s="45">
        <v>484.98</v>
      </c>
    </row>
    <row r="38" spans="1:9" ht="14.25" customHeight="1">
      <c r="A38" s="44" t="s">
        <v>283</v>
      </c>
      <c r="B38" s="203" t="s">
        <v>96</v>
      </c>
      <c r="C38" s="203"/>
      <c r="D38" s="203"/>
      <c r="E38" s="203"/>
      <c r="F38" s="203"/>
      <c r="G38" s="203"/>
      <c r="H38" s="203"/>
      <c r="I38" s="45">
        <v>0</v>
      </c>
    </row>
    <row r="39" spans="1:9" ht="18.75" customHeight="1">
      <c r="A39" s="44" t="s">
        <v>284</v>
      </c>
      <c r="B39" s="203" t="s">
        <v>97</v>
      </c>
      <c r="C39" s="203"/>
      <c r="D39" s="203"/>
      <c r="E39" s="203"/>
      <c r="F39" s="203"/>
      <c r="G39" s="203"/>
      <c r="H39" s="203"/>
      <c r="I39" s="45">
        <v>1985.94</v>
      </c>
    </row>
    <row r="40" spans="1:9" ht="16.5" customHeight="1">
      <c r="A40" s="44" t="s">
        <v>285</v>
      </c>
      <c r="B40" s="209" t="s">
        <v>98</v>
      </c>
      <c r="C40" s="209"/>
      <c r="D40" s="209"/>
      <c r="E40" s="209"/>
      <c r="F40" s="209"/>
      <c r="G40" s="209"/>
      <c r="H40" s="209"/>
      <c r="I40" s="45">
        <v>0</v>
      </c>
    </row>
    <row r="41" spans="1:9" ht="15" customHeight="1">
      <c r="A41" s="44" t="s">
        <v>286</v>
      </c>
      <c r="B41" s="203" t="s">
        <v>99</v>
      </c>
      <c r="C41" s="203"/>
      <c r="D41" s="203"/>
      <c r="E41" s="203"/>
      <c r="F41" s="203"/>
      <c r="G41" s="203"/>
      <c r="H41" s="203"/>
      <c r="I41" s="45">
        <v>1080</v>
      </c>
    </row>
    <row r="42" spans="1:9" ht="12.75">
      <c r="A42" s="44" t="s">
        <v>287</v>
      </c>
      <c r="B42" s="203" t="s">
        <v>100</v>
      </c>
      <c r="C42" s="203"/>
      <c r="D42" s="203"/>
      <c r="E42" s="203"/>
      <c r="F42" s="203"/>
      <c r="G42" s="203"/>
      <c r="H42" s="203"/>
      <c r="I42" s="45">
        <v>0</v>
      </c>
    </row>
    <row r="43" spans="1:9" ht="12.75">
      <c r="A43" s="44" t="s">
        <v>288</v>
      </c>
      <c r="B43" s="203" t="s">
        <v>101</v>
      </c>
      <c r="C43" s="203"/>
      <c r="D43" s="203"/>
      <c r="E43" s="203"/>
      <c r="F43" s="203"/>
      <c r="G43" s="203"/>
      <c r="H43" s="203"/>
      <c r="I43" s="45">
        <v>0</v>
      </c>
    </row>
    <row r="44" spans="1:9" ht="12" customHeight="1">
      <c r="A44" s="44" t="s">
        <v>289</v>
      </c>
      <c r="B44" s="203" t="s">
        <v>102</v>
      </c>
      <c r="C44" s="203"/>
      <c r="D44" s="203"/>
      <c r="E44" s="203"/>
      <c r="F44" s="203"/>
      <c r="G44" s="203"/>
      <c r="H44" s="203"/>
      <c r="I44" s="45">
        <v>0</v>
      </c>
    </row>
    <row r="45" spans="1:9" ht="12.75">
      <c r="A45" s="44" t="s">
        <v>290</v>
      </c>
      <c r="B45" s="203" t="s">
        <v>103</v>
      </c>
      <c r="C45" s="203"/>
      <c r="D45" s="203"/>
      <c r="E45" s="203"/>
      <c r="F45" s="203"/>
      <c r="G45" s="203"/>
      <c r="H45" s="203"/>
      <c r="I45" s="45">
        <v>72534.64</v>
      </c>
    </row>
    <row r="46" spans="1:9" ht="24" customHeight="1">
      <c r="A46" s="44" t="s">
        <v>291</v>
      </c>
      <c r="B46" s="203" t="s">
        <v>104</v>
      </c>
      <c r="C46" s="203"/>
      <c r="D46" s="203"/>
      <c r="E46" s="203"/>
      <c r="F46" s="203"/>
      <c r="G46" s="203"/>
      <c r="H46" s="203"/>
      <c r="I46" s="45"/>
    </row>
    <row r="47" spans="1:9" ht="12.75">
      <c r="A47" s="44" t="s">
        <v>292</v>
      </c>
      <c r="B47" s="203" t="s">
        <v>105</v>
      </c>
      <c r="C47" s="203"/>
      <c r="D47" s="203"/>
      <c r="E47" s="203"/>
      <c r="F47" s="203"/>
      <c r="G47" s="203"/>
      <c r="H47" s="203"/>
      <c r="I47" s="45">
        <v>263839.95</v>
      </c>
    </row>
    <row r="48" spans="1:9" ht="24.75" customHeight="1">
      <c r="A48" s="44" t="s">
        <v>293</v>
      </c>
      <c r="B48" s="203" t="s">
        <v>106</v>
      </c>
      <c r="C48" s="203"/>
      <c r="D48" s="203"/>
      <c r="E48" s="203"/>
      <c r="F48" s="203"/>
      <c r="G48" s="203"/>
      <c r="H48" s="203"/>
      <c r="I48" s="45">
        <v>0</v>
      </c>
    </row>
    <row r="49" spans="1:9" ht="15.75" customHeight="1">
      <c r="A49" s="144" t="s">
        <v>294</v>
      </c>
      <c r="B49" s="210" t="s">
        <v>295</v>
      </c>
      <c r="C49" s="210"/>
      <c r="D49" s="210"/>
      <c r="E49" s="210"/>
      <c r="F49" s="210"/>
      <c r="G49" s="210"/>
      <c r="H49" s="210"/>
      <c r="I49" s="145">
        <v>29383213.37</v>
      </c>
    </row>
    <row r="50" spans="1:9" ht="16.5" customHeight="1">
      <c r="A50" s="144" t="s">
        <v>296</v>
      </c>
      <c r="B50" s="210" t="s">
        <v>297</v>
      </c>
      <c r="C50" s="210"/>
      <c r="D50" s="210"/>
      <c r="E50" s="210"/>
      <c r="F50" s="210"/>
      <c r="G50" s="210"/>
      <c r="H50" s="210"/>
      <c r="I50" s="145">
        <v>1061088.64</v>
      </c>
    </row>
    <row r="51" spans="1:9" ht="26.25" customHeight="1">
      <c r="A51" s="144" t="s">
        <v>369</v>
      </c>
      <c r="B51" s="210" t="s">
        <v>370</v>
      </c>
      <c r="C51" s="210"/>
      <c r="D51" s="210"/>
      <c r="E51" s="210"/>
      <c r="F51" s="210"/>
      <c r="G51" s="210"/>
      <c r="H51" s="210"/>
      <c r="I51" s="145">
        <v>11316289.4</v>
      </c>
    </row>
    <row r="52" ht="28.5" customHeight="1"/>
    <row r="54" ht="26.25" customHeight="1"/>
    <row r="55" ht="12.75" customHeight="1"/>
    <row r="58" ht="27.75" customHeight="1"/>
    <row r="59" ht="26.25" customHeight="1"/>
    <row r="60" ht="12.75" customHeight="1"/>
    <row r="65" ht="15.75" customHeight="1"/>
    <row r="74" ht="25.5" customHeight="1"/>
    <row r="80" ht="12.75" customHeight="1"/>
    <row r="84" ht="12.75" customHeight="1"/>
    <row r="92" ht="103.5" customHeight="1"/>
    <row r="94" spans="1:9" s="54" customFormat="1" ht="12.75" customHeight="1">
      <c r="A94"/>
      <c r="B94"/>
      <c r="C94"/>
      <c r="D94"/>
      <c r="E94"/>
      <c r="F94"/>
      <c r="G94"/>
      <c r="H94"/>
      <c r="I94"/>
    </row>
    <row r="96" spans="1:9" ht="12.75">
      <c r="A96" s="54"/>
      <c r="B96" s="54"/>
      <c r="C96" s="54"/>
      <c r="D96" s="54"/>
      <c r="E96" s="54"/>
      <c r="F96" s="54"/>
      <c r="G96" s="54"/>
      <c r="H96" s="54"/>
      <c r="I96" s="54"/>
    </row>
    <row r="99" spans="1:9" s="54" customFormat="1" ht="12.75">
      <c r="A99"/>
      <c r="B99"/>
      <c r="C99"/>
      <c r="D99"/>
      <c r="E99"/>
      <c r="F99"/>
      <c r="G99"/>
      <c r="H99"/>
      <c r="I99"/>
    </row>
    <row r="101" spans="1:9" ht="39.75" customHeight="1">
      <c r="A101" s="55"/>
      <c r="B101" s="54"/>
      <c r="C101" s="54"/>
      <c r="D101" s="54"/>
      <c r="E101" s="54"/>
      <c r="F101" s="54"/>
      <c r="G101" s="54"/>
      <c r="H101" s="54"/>
      <c r="I101" s="54"/>
    </row>
    <row r="104" spans="1:9" s="54" customFormat="1" ht="12.75" customHeight="1">
      <c r="A104"/>
      <c r="B104"/>
      <c r="C104"/>
      <c r="D104"/>
      <c r="E104"/>
      <c r="F104"/>
      <c r="G104"/>
      <c r="H104"/>
      <c r="I104"/>
    </row>
    <row r="106" spans="1:9" ht="12.75">
      <c r="A106" s="54"/>
      <c r="B106" s="54"/>
      <c r="C106" s="54"/>
      <c r="D106" s="54"/>
      <c r="E106" s="54"/>
      <c r="F106" s="54"/>
      <c r="G106" s="54"/>
      <c r="H106" s="54"/>
      <c r="I106" s="54"/>
    </row>
    <row r="121" ht="24.75" customHeight="1"/>
    <row r="125" ht="25.5" customHeight="1"/>
    <row r="135" ht="12.75" customHeight="1"/>
    <row r="139" ht="1.5" customHeight="1"/>
    <row r="140" ht="12.75" hidden="1"/>
    <row r="143" ht="1.5" customHeight="1"/>
    <row r="144" ht="12.75" hidden="1"/>
    <row r="145" ht="18" customHeight="1"/>
    <row r="146" ht="12" customHeight="1"/>
    <row r="147" ht="12.75" hidden="1"/>
  </sheetData>
  <sheetProtection/>
  <mergeCells count="51">
    <mergeCell ref="B51:H51"/>
    <mergeCell ref="B49:H49"/>
    <mergeCell ref="B50:H50"/>
    <mergeCell ref="B43:H43"/>
    <mergeCell ref="B44:H44"/>
    <mergeCell ref="B45:H45"/>
    <mergeCell ref="B46:H46"/>
    <mergeCell ref="B47:H47"/>
    <mergeCell ref="B48:H48"/>
    <mergeCell ref="B37:H37"/>
    <mergeCell ref="B38:H38"/>
    <mergeCell ref="B39:H39"/>
    <mergeCell ref="B40:H40"/>
    <mergeCell ref="B41:H41"/>
    <mergeCell ref="B42:H42"/>
    <mergeCell ref="B31:H31"/>
    <mergeCell ref="B32:H32"/>
    <mergeCell ref="B33:H33"/>
    <mergeCell ref="B34:H34"/>
    <mergeCell ref="B35:H35"/>
    <mergeCell ref="B36:H36"/>
    <mergeCell ref="B25:H25"/>
    <mergeCell ref="B26:H26"/>
    <mergeCell ref="B27:H27"/>
    <mergeCell ref="B28:H28"/>
    <mergeCell ref="B29:H29"/>
    <mergeCell ref="B30:H30"/>
    <mergeCell ref="B19:H19"/>
    <mergeCell ref="B20:H20"/>
    <mergeCell ref="B21:H21"/>
    <mergeCell ref="B22:H22"/>
    <mergeCell ref="B23:H23"/>
    <mergeCell ref="B24:H24"/>
    <mergeCell ref="B13:H13"/>
    <mergeCell ref="B14:H14"/>
    <mergeCell ref="B15:H15"/>
    <mergeCell ref="B16:H16"/>
    <mergeCell ref="B17:H17"/>
    <mergeCell ref="B18:H18"/>
    <mergeCell ref="B7:H7"/>
    <mergeCell ref="B8:H8"/>
    <mergeCell ref="B9:H9"/>
    <mergeCell ref="B10:H10"/>
    <mergeCell ref="B11:H11"/>
    <mergeCell ref="B12:H12"/>
    <mergeCell ref="A1:J1"/>
    <mergeCell ref="C2:I2"/>
    <mergeCell ref="B3:H3"/>
    <mergeCell ref="B4:H4"/>
    <mergeCell ref="B5:H5"/>
    <mergeCell ref="B6:H6"/>
  </mergeCells>
  <printOptions/>
  <pageMargins left="0.1968503937007874" right="0.1968503937007874" top="0.1968503937007874" bottom="0.2362204724409449" header="0.1968503937007874" footer="0.2362204724409449"/>
  <pageSetup fitToHeight="6" fitToWidth="2" horizontalDpi="600" verticalDpi="600" orientation="portrait" paperSize="9" scale="95" r:id="rId1"/>
  <rowBreaks count="1" manualBreakCount="1">
    <brk id="8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14"/>
  <sheetViews>
    <sheetView tabSelected="1" view="pageBreakPreview" zoomScale="75" zoomScaleSheetLayoutView="75" zoomScalePageLayoutView="0" workbookViewId="0" topLeftCell="B1">
      <selection activeCell="AO95" sqref="AO95"/>
    </sheetView>
  </sheetViews>
  <sheetFormatPr defaultColWidth="9.00390625" defaultRowHeight="12.75"/>
  <cols>
    <col min="1" max="1" width="9.125" style="57" hidden="1" customWidth="1"/>
    <col min="2" max="2" width="25.375" style="57" customWidth="1"/>
    <col min="3" max="3" width="4.75390625" style="57" customWidth="1"/>
    <col min="4" max="4" width="5.25390625" style="129" customWidth="1"/>
    <col min="5" max="5" width="9.875" style="57" customWidth="1"/>
    <col min="6" max="6" width="16.00390625" style="61" customWidth="1"/>
    <col min="7" max="7" width="15.25390625" style="61" customWidth="1"/>
    <col min="8" max="8" width="14.00390625" style="57" customWidth="1"/>
    <col min="9" max="9" width="14.625" style="57" customWidth="1"/>
    <col min="10" max="10" width="14.25390625" style="57" customWidth="1"/>
    <col min="11" max="11" width="13.625" style="57" customWidth="1"/>
    <col min="12" max="12" width="6.125" style="57" customWidth="1"/>
    <col min="13" max="13" width="15.00390625" style="57" customWidth="1"/>
    <col min="14" max="14" width="10.625" style="57" customWidth="1"/>
    <col min="15" max="15" width="11.75390625" style="57" customWidth="1"/>
    <col min="16" max="16" width="10.25390625" style="57" customWidth="1"/>
    <col min="17" max="17" width="10.375" style="57" customWidth="1"/>
    <col min="18" max="18" width="11.125" style="57" customWidth="1"/>
    <col min="19" max="19" width="11.25390625" style="57" customWidth="1"/>
    <col min="20" max="20" width="5.75390625" style="57" customWidth="1"/>
    <col min="21" max="21" width="10.125" style="57" customWidth="1"/>
    <col min="22" max="22" width="4.875" style="57" customWidth="1"/>
    <col min="23" max="23" width="5.125" style="57" customWidth="1"/>
    <col min="24" max="24" width="13.75390625" style="61" customWidth="1"/>
    <col min="25" max="25" width="14.25390625" style="57" customWidth="1"/>
    <col min="26" max="26" width="5.25390625" style="57" customWidth="1"/>
    <col min="27" max="27" width="15.00390625" style="57" customWidth="1"/>
    <col min="28" max="28" width="14.75390625" style="58" customWidth="1"/>
    <col min="29" max="29" width="12.00390625" style="58" customWidth="1"/>
    <col min="30" max="30" width="8.375" style="58" customWidth="1"/>
    <col min="31" max="31" width="14.375" style="58" customWidth="1"/>
    <col min="32" max="32" width="11.375" style="58" customWidth="1"/>
    <col min="33" max="33" width="6.625" style="58" customWidth="1"/>
    <col min="34" max="34" width="10.625" style="58" customWidth="1"/>
    <col min="35" max="35" width="11.125" style="57" customWidth="1"/>
    <col min="36" max="36" width="14.625" style="57" customWidth="1"/>
    <col min="37" max="37" width="14.625" style="58" customWidth="1"/>
    <col min="38" max="38" width="11.875" style="58" customWidth="1"/>
    <col min="39" max="39" width="7.75390625" style="58" customWidth="1"/>
    <col min="40" max="40" width="13.25390625" style="58" customWidth="1"/>
    <col min="41" max="41" width="13.125" style="58" customWidth="1"/>
    <col min="42" max="42" width="6.375" style="58" customWidth="1"/>
    <col min="43" max="43" width="11.75390625" style="58" customWidth="1"/>
    <col min="44" max="44" width="11.875" style="57" customWidth="1"/>
    <col min="45" max="45" width="15.00390625" style="58" customWidth="1"/>
    <col min="46" max="46" width="17.625" style="57" customWidth="1"/>
    <col min="47" max="16384" width="9.125" style="57" customWidth="1"/>
  </cols>
  <sheetData>
    <row r="1" spans="1:45" ht="21.75" customHeight="1">
      <c r="A1" s="211" t="s">
        <v>107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129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</row>
    <row r="2" spans="1:27" ht="12.75" customHeight="1">
      <c r="A2" s="212" t="s">
        <v>108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130"/>
    </row>
    <row r="3" spans="1:27" ht="12.75" customHeight="1">
      <c r="A3" s="212" t="s">
        <v>109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130"/>
    </row>
    <row r="4" spans="1:27" ht="18" customHeight="1">
      <c r="A4" s="212" t="s">
        <v>357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130"/>
    </row>
    <row r="5" spans="1:27" ht="15">
      <c r="A5" s="213" t="s">
        <v>110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131"/>
    </row>
    <row r="6" ht="15">
      <c r="B6" s="59"/>
    </row>
    <row r="7" spans="2:45" s="62" customFormat="1" ht="30" customHeight="1">
      <c r="B7" s="214" t="s">
        <v>4</v>
      </c>
      <c r="C7" s="214" t="s">
        <v>111</v>
      </c>
      <c r="D7" s="214" t="s">
        <v>112</v>
      </c>
      <c r="E7" s="214" t="s">
        <v>113</v>
      </c>
      <c r="F7" s="214" t="s">
        <v>114</v>
      </c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5" t="s">
        <v>298</v>
      </c>
      <c r="AB7" s="216"/>
      <c r="AC7" s="216"/>
      <c r="AD7" s="216"/>
      <c r="AE7" s="216"/>
      <c r="AF7" s="216"/>
      <c r="AG7" s="216"/>
      <c r="AH7" s="216"/>
      <c r="AI7" s="217"/>
      <c r="AJ7" s="215" t="s">
        <v>299</v>
      </c>
      <c r="AK7" s="216"/>
      <c r="AL7" s="216"/>
      <c r="AM7" s="216"/>
      <c r="AN7" s="216"/>
      <c r="AO7" s="216"/>
      <c r="AP7" s="216"/>
      <c r="AQ7" s="216"/>
      <c r="AR7" s="217"/>
      <c r="AS7" s="63"/>
    </row>
    <row r="8" spans="2:45" s="62" customFormat="1" ht="15">
      <c r="B8" s="214"/>
      <c r="C8" s="214"/>
      <c r="D8" s="214"/>
      <c r="E8" s="214"/>
      <c r="F8" s="224" t="s">
        <v>1</v>
      </c>
      <c r="G8" s="214" t="s">
        <v>0</v>
      </c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8"/>
      <c r="AB8" s="219"/>
      <c r="AC8" s="219"/>
      <c r="AD8" s="219"/>
      <c r="AE8" s="219"/>
      <c r="AF8" s="219"/>
      <c r="AG8" s="219"/>
      <c r="AH8" s="219"/>
      <c r="AI8" s="220"/>
      <c r="AJ8" s="218"/>
      <c r="AK8" s="219"/>
      <c r="AL8" s="219"/>
      <c r="AM8" s="219"/>
      <c r="AN8" s="219"/>
      <c r="AO8" s="219"/>
      <c r="AP8" s="219"/>
      <c r="AQ8" s="219"/>
      <c r="AR8" s="220"/>
      <c r="AS8" s="63"/>
    </row>
    <row r="9" spans="2:45" s="62" customFormat="1" ht="125.25" customHeight="1">
      <c r="B9" s="214"/>
      <c r="C9" s="214"/>
      <c r="D9" s="214"/>
      <c r="E9" s="214"/>
      <c r="F9" s="224"/>
      <c r="G9" s="225" t="s">
        <v>115</v>
      </c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14" t="s">
        <v>116</v>
      </c>
      <c r="U9" s="226" t="s">
        <v>117</v>
      </c>
      <c r="V9" s="214" t="s">
        <v>118</v>
      </c>
      <c r="W9" s="214" t="s">
        <v>119</v>
      </c>
      <c r="X9" s="214" t="s">
        <v>120</v>
      </c>
      <c r="Y9" s="214"/>
      <c r="Z9" s="214"/>
      <c r="AA9" s="221"/>
      <c r="AB9" s="222"/>
      <c r="AC9" s="222"/>
      <c r="AD9" s="222"/>
      <c r="AE9" s="222"/>
      <c r="AF9" s="222"/>
      <c r="AG9" s="222"/>
      <c r="AH9" s="222"/>
      <c r="AI9" s="223"/>
      <c r="AJ9" s="221"/>
      <c r="AK9" s="222"/>
      <c r="AL9" s="222"/>
      <c r="AM9" s="222"/>
      <c r="AN9" s="222"/>
      <c r="AO9" s="222"/>
      <c r="AP9" s="222"/>
      <c r="AQ9" s="222"/>
      <c r="AR9" s="223"/>
      <c r="AS9" s="63"/>
    </row>
    <row r="10" spans="2:45" s="62" customFormat="1" ht="409.5" customHeight="1">
      <c r="B10" s="214"/>
      <c r="C10" s="214"/>
      <c r="D10" s="214"/>
      <c r="E10" s="214"/>
      <c r="F10" s="224"/>
      <c r="G10" s="64" t="s">
        <v>1</v>
      </c>
      <c r="H10" s="65" t="s">
        <v>209</v>
      </c>
      <c r="I10" s="65" t="s">
        <v>356</v>
      </c>
      <c r="J10" s="65" t="s">
        <v>300</v>
      </c>
      <c r="K10" s="65" t="s">
        <v>301</v>
      </c>
      <c r="L10" s="65" t="s">
        <v>211</v>
      </c>
      <c r="M10" s="65" t="s">
        <v>212</v>
      </c>
      <c r="N10" s="65" t="s">
        <v>302</v>
      </c>
      <c r="O10" s="65" t="s">
        <v>213</v>
      </c>
      <c r="P10" s="65" t="s">
        <v>214</v>
      </c>
      <c r="Q10" s="65" t="s">
        <v>215</v>
      </c>
      <c r="R10" s="65" t="s">
        <v>303</v>
      </c>
      <c r="S10" s="65" t="s">
        <v>216</v>
      </c>
      <c r="T10" s="214"/>
      <c r="U10" s="226"/>
      <c r="V10" s="214"/>
      <c r="W10" s="214"/>
      <c r="X10" s="133" t="s">
        <v>1</v>
      </c>
      <c r="Y10" s="132" t="s">
        <v>121</v>
      </c>
      <c r="Z10" s="132" t="s">
        <v>122</v>
      </c>
      <c r="AA10" s="64" t="s">
        <v>1</v>
      </c>
      <c r="AB10" s="65" t="s">
        <v>209</v>
      </c>
      <c r="AC10" s="65" t="s">
        <v>210</v>
      </c>
      <c r="AD10" s="65" t="s">
        <v>218</v>
      </c>
      <c r="AE10" s="146" t="s">
        <v>217</v>
      </c>
      <c r="AF10" s="65" t="s">
        <v>213</v>
      </c>
      <c r="AG10" s="65" t="s">
        <v>215</v>
      </c>
      <c r="AH10" s="65" t="s">
        <v>214</v>
      </c>
      <c r="AI10" s="65" t="s">
        <v>216</v>
      </c>
      <c r="AJ10" s="64" t="s">
        <v>1</v>
      </c>
      <c r="AK10" s="65" t="s">
        <v>209</v>
      </c>
      <c r="AL10" s="65" t="s">
        <v>210</v>
      </c>
      <c r="AM10" s="65" t="s">
        <v>218</v>
      </c>
      <c r="AN10" s="65" t="s">
        <v>217</v>
      </c>
      <c r="AO10" s="65" t="s">
        <v>213</v>
      </c>
      <c r="AP10" s="65" t="s">
        <v>218</v>
      </c>
      <c r="AQ10" s="65" t="s">
        <v>214</v>
      </c>
      <c r="AR10" s="65" t="s">
        <v>216</v>
      </c>
      <c r="AS10" s="63"/>
    </row>
    <row r="11" spans="2:45" s="67" customFormat="1" ht="15">
      <c r="B11" s="68">
        <v>1</v>
      </c>
      <c r="C11" s="68">
        <v>2</v>
      </c>
      <c r="D11" s="68">
        <v>3</v>
      </c>
      <c r="E11" s="68">
        <v>4</v>
      </c>
      <c r="F11" s="69">
        <v>5</v>
      </c>
      <c r="G11" s="69">
        <v>6</v>
      </c>
      <c r="H11" s="70" t="s">
        <v>123</v>
      </c>
      <c r="I11" s="70" t="s">
        <v>124</v>
      </c>
      <c r="J11" s="70"/>
      <c r="K11" s="70" t="s">
        <v>125</v>
      </c>
      <c r="L11" s="70" t="s">
        <v>125</v>
      </c>
      <c r="M11" s="70" t="s">
        <v>126</v>
      </c>
      <c r="N11" s="70" t="s">
        <v>219</v>
      </c>
      <c r="O11" s="70" t="s">
        <v>220</v>
      </c>
      <c r="P11" s="70" t="s">
        <v>221</v>
      </c>
      <c r="Q11" s="70"/>
      <c r="R11" s="70" t="s">
        <v>222</v>
      </c>
      <c r="S11" s="70" t="s">
        <v>222</v>
      </c>
      <c r="T11" s="70" t="s">
        <v>223</v>
      </c>
      <c r="U11" s="68">
        <v>8</v>
      </c>
      <c r="V11" s="68">
        <v>9</v>
      </c>
      <c r="W11" s="68">
        <v>10</v>
      </c>
      <c r="X11" s="69">
        <v>11</v>
      </c>
      <c r="Y11" s="70" t="s">
        <v>224</v>
      </c>
      <c r="Z11" s="70" t="s">
        <v>225</v>
      </c>
      <c r="AA11" s="120" t="s">
        <v>226</v>
      </c>
      <c r="AB11" s="121" t="s">
        <v>227</v>
      </c>
      <c r="AC11" s="121" t="s">
        <v>228</v>
      </c>
      <c r="AD11" s="121" t="s">
        <v>229</v>
      </c>
      <c r="AE11" s="121" t="s">
        <v>230</v>
      </c>
      <c r="AF11" s="121" t="s">
        <v>231</v>
      </c>
      <c r="AG11" s="121" t="s">
        <v>232</v>
      </c>
      <c r="AH11" s="121" t="s">
        <v>233</v>
      </c>
      <c r="AI11" s="121" t="s">
        <v>234</v>
      </c>
      <c r="AJ11" s="122" t="s">
        <v>235</v>
      </c>
      <c r="AK11" s="121" t="s">
        <v>236</v>
      </c>
      <c r="AL11" s="121" t="s">
        <v>237</v>
      </c>
      <c r="AM11" s="121" t="s">
        <v>238</v>
      </c>
      <c r="AN11" s="121" t="s">
        <v>239</v>
      </c>
      <c r="AO11" s="121" t="s">
        <v>240</v>
      </c>
      <c r="AP11" s="121" t="s">
        <v>241</v>
      </c>
      <c r="AQ11" s="121" t="s">
        <v>242</v>
      </c>
      <c r="AR11" s="121" t="s">
        <v>243</v>
      </c>
      <c r="AS11" s="71"/>
    </row>
    <row r="12" spans="2:46" s="61" customFormat="1" ht="28.5">
      <c r="B12" s="72" t="s">
        <v>127</v>
      </c>
      <c r="C12" s="123">
        <v>100</v>
      </c>
      <c r="D12" s="74" t="s">
        <v>128</v>
      </c>
      <c r="E12" s="73" t="s">
        <v>128</v>
      </c>
      <c r="F12" s="140">
        <f>F15+F16</f>
        <v>11316289.4</v>
      </c>
      <c r="G12" s="140">
        <f>G15+G16</f>
        <v>11316289.4</v>
      </c>
      <c r="H12" s="140">
        <f aca="true" t="shared" si="0" ref="H12:W12">H15+H16</f>
        <v>8227172</v>
      </c>
      <c r="I12" s="140">
        <f t="shared" si="0"/>
        <v>660400</v>
      </c>
      <c r="J12" s="140">
        <f t="shared" si="0"/>
        <v>0</v>
      </c>
      <c r="K12" s="140">
        <f t="shared" si="0"/>
        <v>0</v>
      </c>
      <c r="L12" s="140">
        <f>L15+L16</f>
        <v>0</v>
      </c>
      <c r="M12" s="140">
        <f>M15+M16</f>
        <v>1701027.4</v>
      </c>
      <c r="N12" s="140">
        <f t="shared" si="0"/>
        <v>0</v>
      </c>
      <c r="O12" s="140">
        <f t="shared" si="0"/>
        <v>654120</v>
      </c>
      <c r="P12" s="140">
        <f t="shared" si="0"/>
        <v>5500</v>
      </c>
      <c r="Q12" s="140">
        <f t="shared" si="0"/>
        <v>7000</v>
      </c>
      <c r="R12" s="140">
        <f>R15+R16</f>
        <v>0</v>
      </c>
      <c r="S12" s="140">
        <f t="shared" si="0"/>
        <v>61070</v>
      </c>
      <c r="T12" s="140">
        <f t="shared" si="0"/>
        <v>0</v>
      </c>
      <c r="U12" s="140">
        <f t="shared" si="0"/>
        <v>0</v>
      </c>
      <c r="V12" s="140">
        <f t="shared" si="0"/>
        <v>0</v>
      </c>
      <c r="W12" s="140">
        <f t="shared" si="0"/>
        <v>0</v>
      </c>
      <c r="X12" s="140">
        <f>SUM(Y12:Z12)</f>
        <v>0</v>
      </c>
      <c r="Y12" s="140">
        <f>SUM(Y16)</f>
        <v>0</v>
      </c>
      <c r="Z12" s="140">
        <f>SUM(Z16)</f>
        <v>0</v>
      </c>
      <c r="AA12" s="141">
        <f>AB12+AC12+AD12+AE12+AF12+AG12+AH12+AI12</f>
        <v>12761607.57</v>
      </c>
      <c r="AB12" s="140">
        <f aca="true" t="shared" si="1" ref="AB12:AR12">AB15+AB16</f>
        <v>8227172</v>
      </c>
      <c r="AC12" s="140">
        <f t="shared" si="1"/>
        <v>660400</v>
      </c>
      <c r="AD12" s="140">
        <f t="shared" si="1"/>
        <v>0</v>
      </c>
      <c r="AE12" s="140">
        <f t="shared" si="1"/>
        <v>3140545.57</v>
      </c>
      <c r="AF12" s="140">
        <f t="shared" si="1"/>
        <v>654120</v>
      </c>
      <c r="AG12" s="140">
        <f t="shared" si="1"/>
        <v>0</v>
      </c>
      <c r="AH12" s="140">
        <f t="shared" si="1"/>
        <v>5500</v>
      </c>
      <c r="AI12" s="140">
        <f t="shared" si="1"/>
        <v>73870</v>
      </c>
      <c r="AJ12" s="141">
        <f>AK12+AL12+AM12+AN12+AO12+AP12+AQ12+AR12</f>
        <v>12261607.57</v>
      </c>
      <c r="AK12" s="140">
        <f t="shared" si="1"/>
        <v>8227172</v>
      </c>
      <c r="AL12" s="140">
        <f t="shared" si="1"/>
        <v>660400</v>
      </c>
      <c r="AM12" s="140">
        <f t="shared" si="1"/>
        <v>0</v>
      </c>
      <c r="AN12" s="140">
        <f t="shared" si="1"/>
        <v>2640545.57</v>
      </c>
      <c r="AO12" s="140">
        <f t="shared" si="1"/>
        <v>654120</v>
      </c>
      <c r="AP12" s="140">
        <f t="shared" si="1"/>
        <v>0</v>
      </c>
      <c r="AQ12" s="140">
        <f t="shared" si="1"/>
        <v>5500</v>
      </c>
      <c r="AR12" s="140">
        <f t="shared" si="1"/>
        <v>73870</v>
      </c>
      <c r="AS12" s="75"/>
      <c r="AT12" s="76"/>
    </row>
    <row r="13" spans="2:46" ht="15">
      <c r="B13" s="77" t="s">
        <v>0</v>
      </c>
      <c r="C13" s="227">
        <v>110</v>
      </c>
      <c r="D13" s="228" t="s">
        <v>128</v>
      </c>
      <c r="E13" s="227">
        <v>120</v>
      </c>
      <c r="F13" s="229" t="s">
        <v>128</v>
      </c>
      <c r="G13" s="229" t="s">
        <v>128</v>
      </c>
      <c r="H13" s="229" t="s">
        <v>128</v>
      </c>
      <c r="I13" s="229" t="s">
        <v>128</v>
      </c>
      <c r="J13" s="229" t="s">
        <v>128</v>
      </c>
      <c r="K13" s="229" t="s">
        <v>128</v>
      </c>
      <c r="L13" s="229" t="s">
        <v>128</v>
      </c>
      <c r="M13" s="229" t="s">
        <v>128</v>
      </c>
      <c r="N13" s="229" t="s">
        <v>128</v>
      </c>
      <c r="O13" s="229" t="s">
        <v>128</v>
      </c>
      <c r="P13" s="229" t="s">
        <v>128</v>
      </c>
      <c r="Q13" s="229" t="s">
        <v>128</v>
      </c>
      <c r="R13" s="229" t="s">
        <v>128</v>
      </c>
      <c r="S13" s="229" t="s">
        <v>128</v>
      </c>
      <c r="T13" s="230"/>
      <c r="U13" s="229" t="s">
        <v>128</v>
      </c>
      <c r="V13" s="229" t="s">
        <v>128</v>
      </c>
      <c r="W13" s="229" t="s">
        <v>128</v>
      </c>
      <c r="X13" s="229" t="s">
        <v>128</v>
      </c>
      <c r="Y13" s="229" t="s">
        <v>128</v>
      </c>
      <c r="Z13" s="229" t="s">
        <v>128</v>
      </c>
      <c r="AA13" s="231" t="s">
        <v>128</v>
      </c>
      <c r="AB13" s="233" t="s">
        <v>128</v>
      </c>
      <c r="AC13" s="233" t="s">
        <v>128</v>
      </c>
      <c r="AD13" s="233" t="s">
        <v>128</v>
      </c>
      <c r="AE13" s="233" t="s">
        <v>128</v>
      </c>
      <c r="AF13" s="233" t="s">
        <v>128</v>
      </c>
      <c r="AG13" s="233" t="s">
        <v>128</v>
      </c>
      <c r="AH13" s="233" t="s">
        <v>128</v>
      </c>
      <c r="AI13" s="233" t="s">
        <v>128</v>
      </c>
      <c r="AJ13" s="231" t="s">
        <v>128</v>
      </c>
      <c r="AK13" s="233" t="s">
        <v>128</v>
      </c>
      <c r="AL13" s="233" t="s">
        <v>128</v>
      </c>
      <c r="AM13" s="233" t="s">
        <v>128</v>
      </c>
      <c r="AN13" s="233" t="s">
        <v>128</v>
      </c>
      <c r="AO13" s="233" t="s">
        <v>128</v>
      </c>
      <c r="AP13" s="233" t="s">
        <v>128</v>
      </c>
      <c r="AQ13" s="229" t="s">
        <v>128</v>
      </c>
      <c r="AR13" s="229" t="s">
        <v>128</v>
      </c>
      <c r="AS13" s="75"/>
      <c r="AT13" s="76"/>
    </row>
    <row r="14" spans="2:46" ht="15">
      <c r="B14" s="80" t="s">
        <v>129</v>
      </c>
      <c r="C14" s="227"/>
      <c r="D14" s="228"/>
      <c r="E14" s="227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30"/>
      <c r="U14" s="229"/>
      <c r="V14" s="229"/>
      <c r="W14" s="229"/>
      <c r="X14" s="229"/>
      <c r="Y14" s="229"/>
      <c r="Z14" s="229"/>
      <c r="AA14" s="232"/>
      <c r="AB14" s="234"/>
      <c r="AC14" s="234"/>
      <c r="AD14" s="234"/>
      <c r="AE14" s="234"/>
      <c r="AF14" s="234"/>
      <c r="AG14" s="234"/>
      <c r="AH14" s="234"/>
      <c r="AI14" s="234"/>
      <c r="AJ14" s="232"/>
      <c r="AK14" s="234"/>
      <c r="AL14" s="234"/>
      <c r="AM14" s="234"/>
      <c r="AN14" s="234"/>
      <c r="AO14" s="234"/>
      <c r="AP14" s="234"/>
      <c r="AQ14" s="229"/>
      <c r="AR14" s="229"/>
      <c r="AS14" s="75"/>
      <c r="AT14" s="81"/>
    </row>
    <row r="15" spans="2:46" ht="45">
      <c r="B15" s="80" t="s">
        <v>244</v>
      </c>
      <c r="C15" s="134">
        <v>111</v>
      </c>
      <c r="D15" s="74" t="s">
        <v>128</v>
      </c>
      <c r="E15" s="134">
        <v>130</v>
      </c>
      <c r="F15" s="140">
        <f>G15+X15+U15</f>
        <v>11316289.4</v>
      </c>
      <c r="G15" s="140">
        <f>SUM(H15:S15)</f>
        <v>11316289.4</v>
      </c>
      <c r="H15" s="136">
        <v>8227172</v>
      </c>
      <c r="I15" s="136">
        <v>660400</v>
      </c>
      <c r="J15" s="136">
        <v>0</v>
      </c>
      <c r="K15" s="136">
        <v>0</v>
      </c>
      <c r="L15" s="136">
        <v>0</v>
      </c>
      <c r="M15" s="136">
        <v>1701027.4</v>
      </c>
      <c r="N15" s="136">
        <v>0</v>
      </c>
      <c r="O15" s="136">
        <v>654120</v>
      </c>
      <c r="P15" s="136">
        <v>5500</v>
      </c>
      <c r="Q15" s="136">
        <v>7000</v>
      </c>
      <c r="R15" s="136">
        <v>0</v>
      </c>
      <c r="S15" s="136">
        <v>61070</v>
      </c>
      <c r="T15" s="136">
        <v>0</v>
      </c>
      <c r="U15" s="136">
        <v>0</v>
      </c>
      <c r="V15" s="136">
        <v>0</v>
      </c>
      <c r="W15" s="136">
        <v>0</v>
      </c>
      <c r="X15" s="140">
        <f>SUM(Y15:Z15)</f>
        <v>0</v>
      </c>
      <c r="Y15" s="136">
        <v>0</v>
      </c>
      <c r="Z15" s="136" t="s">
        <v>128</v>
      </c>
      <c r="AA15" s="141">
        <f>AB15+AC15+AD15+AE15+AF15+AG15+AH15+AI15</f>
        <v>12761607.57</v>
      </c>
      <c r="AB15" s="159">
        <v>8227172</v>
      </c>
      <c r="AC15" s="159">
        <v>660400</v>
      </c>
      <c r="AD15" s="78">
        <v>0</v>
      </c>
      <c r="AE15" s="78">
        <v>3140545.57</v>
      </c>
      <c r="AF15" s="159">
        <v>654120</v>
      </c>
      <c r="AG15" s="78">
        <v>0</v>
      </c>
      <c r="AH15" s="78">
        <v>5500</v>
      </c>
      <c r="AI15" s="78">
        <v>73870</v>
      </c>
      <c r="AJ15" s="141">
        <f>AK15+AZ15</f>
        <v>8227172</v>
      </c>
      <c r="AK15" s="159">
        <v>8227172</v>
      </c>
      <c r="AL15" s="159">
        <v>660400</v>
      </c>
      <c r="AM15" s="78">
        <v>0</v>
      </c>
      <c r="AN15" s="78">
        <v>2640545.57</v>
      </c>
      <c r="AO15" s="78">
        <v>654120</v>
      </c>
      <c r="AP15" s="78">
        <v>0</v>
      </c>
      <c r="AQ15" s="78">
        <v>5500</v>
      </c>
      <c r="AR15" s="78">
        <v>73870</v>
      </c>
      <c r="AS15" s="75"/>
      <c r="AT15" s="81"/>
    </row>
    <row r="16" spans="2:46" ht="30">
      <c r="B16" s="80" t="s">
        <v>130</v>
      </c>
      <c r="C16" s="134">
        <v>120</v>
      </c>
      <c r="D16" s="74" t="s">
        <v>128</v>
      </c>
      <c r="E16" s="134"/>
      <c r="F16" s="140">
        <f>G16+X16</f>
        <v>0</v>
      </c>
      <c r="G16" s="140">
        <f>SUM(H16:S16)</f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6">
        <v>0</v>
      </c>
      <c r="O16" s="136">
        <v>0</v>
      </c>
      <c r="P16" s="136">
        <v>0</v>
      </c>
      <c r="Q16" s="136">
        <v>0</v>
      </c>
      <c r="R16" s="136">
        <v>0</v>
      </c>
      <c r="S16" s="136">
        <v>0</v>
      </c>
      <c r="T16" s="136">
        <v>0</v>
      </c>
      <c r="U16" s="136">
        <v>0</v>
      </c>
      <c r="V16" s="136">
        <v>0</v>
      </c>
      <c r="W16" s="136">
        <v>0</v>
      </c>
      <c r="X16" s="140">
        <f>X18+X19</f>
        <v>0</v>
      </c>
      <c r="Y16" s="140">
        <f>Y18+Y19</f>
        <v>0</v>
      </c>
      <c r="Z16" s="136" t="s">
        <v>128</v>
      </c>
      <c r="AA16" s="141">
        <f>AB16+AC16+AD16+AE16+AF16+AG16+AH16+AI16</f>
        <v>0</v>
      </c>
      <c r="AB16" s="78">
        <v>0</v>
      </c>
      <c r="AC16" s="136">
        <v>0</v>
      </c>
      <c r="AD16" s="78">
        <v>0</v>
      </c>
      <c r="AE16" s="78">
        <v>0</v>
      </c>
      <c r="AF16" s="78">
        <v>0</v>
      </c>
      <c r="AG16" s="78">
        <v>0</v>
      </c>
      <c r="AH16" s="78">
        <v>0</v>
      </c>
      <c r="AI16" s="78">
        <v>0</v>
      </c>
      <c r="AJ16" s="141">
        <f>AK16+AZ16</f>
        <v>0</v>
      </c>
      <c r="AK16" s="78">
        <v>0</v>
      </c>
      <c r="AL16" s="136">
        <v>0</v>
      </c>
      <c r="AM16" s="136">
        <v>0</v>
      </c>
      <c r="AN16" s="78">
        <v>0</v>
      </c>
      <c r="AO16" s="78">
        <v>0</v>
      </c>
      <c r="AP16" s="78">
        <v>0</v>
      </c>
      <c r="AQ16" s="78">
        <v>0</v>
      </c>
      <c r="AR16" s="124">
        <v>0</v>
      </c>
      <c r="AS16" s="75"/>
      <c r="AT16" s="81"/>
    </row>
    <row r="17" spans="2:46" ht="15">
      <c r="B17" s="80" t="s">
        <v>68</v>
      </c>
      <c r="C17" s="134"/>
      <c r="D17" s="135"/>
      <c r="E17" s="134"/>
      <c r="F17" s="140"/>
      <c r="G17" s="140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40"/>
      <c r="Y17" s="136"/>
      <c r="Z17" s="136" t="s">
        <v>128</v>
      </c>
      <c r="AA17" s="141"/>
      <c r="AB17" s="78"/>
      <c r="AC17" s="136"/>
      <c r="AD17" s="78"/>
      <c r="AE17" s="78"/>
      <c r="AF17" s="78"/>
      <c r="AG17" s="78"/>
      <c r="AH17" s="78"/>
      <c r="AI17" s="78"/>
      <c r="AJ17" s="141"/>
      <c r="AK17" s="78"/>
      <c r="AL17" s="136"/>
      <c r="AM17" s="136"/>
      <c r="AN17" s="78"/>
      <c r="AO17" s="78"/>
      <c r="AP17" s="78"/>
      <c r="AQ17" s="78"/>
      <c r="AR17" s="124"/>
      <c r="AS17" s="75"/>
      <c r="AT17" s="81"/>
    </row>
    <row r="18" spans="2:46" ht="30">
      <c r="B18" s="80" t="s">
        <v>245</v>
      </c>
      <c r="C18" s="134">
        <v>121</v>
      </c>
      <c r="D18" s="74" t="s">
        <v>128</v>
      </c>
      <c r="E18" s="134">
        <v>130</v>
      </c>
      <c r="F18" s="140">
        <f aca="true" t="shared" si="2" ref="F18:F24">G18+X18</f>
        <v>0</v>
      </c>
      <c r="G18" s="140">
        <f aca="true" t="shared" si="3" ref="G18:G24">SUM(H18:S18)</f>
        <v>0</v>
      </c>
      <c r="H18" s="136">
        <v>0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136">
        <v>0</v>
      </c>
      <c r="O18" s="136">
        <v>0</v>
      </c>
      <c r="P18" s="136">
        <v>0</v>
      </c>
      <c r="Q18" s="136">
        <v>0</v>
      </c>
      <c r="R18" s="136">
        <v>0</v>
      </c>
      <c r="S18" s="136">
        <v>0</v>
      </c>
      <c r="T18" s="136">
        <v>0</v>
      </c>
      <c r="U18" s="136">
        <v>0</v>
      </c>
      <c r="V18" s="136">
        <v>0</v>
      </c>
      <c r="W18" s="136">
        <v>0</v>
      </c>
      <c r="X18" s="140">
        <f>SUM(Y18:Z18)</f>
        <v>0</v>
      </c>
      <c r="Y18" s="136">
        <v>0</v>
      </c>
      <c r="Z18" s="136" t="s">
        <v>128</v>
      </c>
      <c r="AA18" s="141">
        <f aca="true" t="shared" si="4" ref="AA18:AA24">AB18+AC18+AD18+AE18+AF18+AG18+AH18+AI18</f>
        <v>0</v>
      </c>
      <c r="AB18" s="78">
        <v>0</v>
      </c>
      <c r="AC18" s="136">
        <v>0</v>
      </c>
      <c r="AD18" s="78">
        <v>0</v>
      </c>
      <c r="AE18" s="78">
        <v>0</v>
      </c>
      <c r="AF18" s="78">
        <v>0</v>
      </c>
      <c r="AG18" s="78">
        <v>0</v>
      </c>
      <c r="AH18" s="78">
        <v>0</v>
      </c>
      <c r="AI18" s="78">
        <v>0</v>
      </c>
      <c r="AJ18" s="141">
        <f aca="true" t="shared" si="5" ref="AJ18:AJ24">AK18+AZ18</f>
        <v>0</v>
      </c>
      <c r="AK18" s="78">
        <v>0</v>
      </c>
      <c r="AL18" s="136">
        <v>0</v>
      </c>
      <c r="AM18" s="78">
        <v>0</v>
      </c>
      <c r="AN18" s="78">
        <v>0</v>
      </c>
      <c r="AO18" s="78">
        <v>0</v>
      </c>
      <c r="AP18" s="78">
        <v>0</v>
      </c>
      <c r="AQ18" s="78">
        <v>0</v>
      </c>
      <c r="AR18" s="78">
        <v>0</v>
      </c>
      <c r="AS18" s="75"/>
      <c r="AT18" s="81"/>
    </row>
    <row r="19" spans="2:46" ht="15">
      <c r="B19" s="80" t="s">
        <v>246</v>
      </c>
      <c r="C19" s="134">
        <v>122</v>
      </c>
      <c r="D19" s="74" t="s">
        <v>128</v>
      </c>
      <c r="E19" s="134">
        <v>180</v>
      </c>
      <c r="F19" s="140">
        <f t="shared" si="2"/>
        <v>0</v>
      </c>
      <c r="G19" s="140">
        <f t="shared" si="3"/>
        <v>0</v>
      </c>
      <c r="H19" s="136">
        <v>0</v>
      </c>
      <c r="I19" s="136">
        <v>0</v>
      </c>
      <c r="J19" s="136">
        <v>0</v>
      </c>
      <c r="K19" s="136">
        <v>0</v>
      </c>
      <c r="L19" s="136">
        <v>0</v>
      </c>
      <c r="M19" s="136">
        <v>0</v>
      </c>
      <c r="N19" s="136">
        <v>0</v>
      </c>
      <c r="O19" s="136">
        <v>0</v>
      </c>
      <c r="P19" s="136">
        <v>0</v>
      </c>
      <c r="Q19" s="136">
        <v>0</v>
      </c>
      <c r="R19" s="136">
        <v>0</v>
      </c>
      <c r="S19" s="136">
        <v>0</v>
      </c>
      <c r="T19" s="136">
        <v>0</v>
      </c>
      <c r="U19" s="136">
        <v>0</v>
      </c>
      <c r="V19" s="136">
        <v>0</v>
      </c>
      <c r="W19" s="136">
        <v>0</v>
      </c>
      <c r="X19" s="140">
        <f>SUM(Y19:Z19)</f>
        <v>0</v>
      </c>
      <c r="Y19" s="136">
        <v>0</v>
      </c>
      <c r="Z19" s="136" t="s">
        <v>128</v>
      </c>
      <c r="AA19" s="141">
        <f t="shared" si="4"/>
        <v>0</v>
      </c>
      <c r="AB19" s="78">
        <v>0</v>
      </c>
      <c r="AC19" s="136">
        <v>0</v>
      </c>
      <c r="AD19" s="78">
        <v>0</v>
      </c>
      <c r="AE19" s="78">
        <v>0</v>
      </c>
      <c r="AF19" s="78">
        <v>0</v>
      </c>
      <c r="AG19" s="78">
        <v>0</v>
      </c>
      <c r="AH19" s="78">
        <v>0</v>
      </c>
      <c r="AI19" s="78">
        <v>0</v>
      </c>
      <c r="AJ19" s="141">
        <f t="shared" si="5"/>
        <v>0</v>
      </c>
      <c r="AK19" s="78">
        <v>0</v>
      </c>
      <c r="AL19" s="136">
        <v>0</v>
      </c>
      <c r="AM19" s="78">
        <v>0</v>
      </c>
      <c r="AN19" s="78">
        <v>0</v>
      </c>
      <c r="AO19" s="78">
        <v>0</v>
      </c>
      <c r="AP19" s="78">
        <v>0</v>
      </c>
      <c r="AQ19" s="78">
        <v>0</v>
      </c>
      <c r="AR19" s="78">
        <v>0</v>
      </c>
      <c r="AS19" s="75"/>
      <c r="AT19" s="81"/>
    </row>
    <row r="20" spans="2:46" ht="45">
      <c r="B20" s="80" t="s">
        <v>131</v>
      </c>
      <c r="C20" s="134">
        <v>130</v>
      </c>
      <c r="D20" s="74" t="s">
        <v>128</v>
      </c>
      <c r="E20" s="134">
        <v>140</v>
      </c>
      <c r="F20" s="140">
        <f t="shared" si="2"/>
        <v>0</v>
      </c>
      <c r="G20" s="140">
        <f t="shared" si="3"/>
        <v>0</v>
      </c>
      <c r="H20" s="136">
        <v>0</v>
      </c>
      <c r="I20" s="136">
        <v>0</v>
      </c>
      <c r="J20" s="136">
        <v>0</v>
      </c>
      <c r="K20" s="136">
        <v>0</v>
      </c>
      <c r="L20" s="136">
        <v>0</v>
      </c>
      <c r="M20" s="136">
        <v>0</v>
      </c>
      <c r="N20" s="136">
        <v>0</v>
      </c>
      <c r="O20" s="136">
        <v>0</v>
      </c>
      <c r="P20" s="136">
        <v>0</v>
      </c>
      <c r="Q20" s="136">
        <v>0</v>
      </c>
      <c r="R20" s="136">
        <v>0</v>
      </c>
      <c r="S20" s="136">
        <v>0</v>
      </c>
      <c r="T20" s="136">
        <v>0</v>
      </c>
      <c r="U20" s="136">
        <v>0</v>
      </c>
      <c r="V20" s="136">
        <v>0</v>
      </c>
      <c r="W20" s="136">
        <v>0</v>
      </c>
      <c r="X20" s="140">
        <v>0</v>
      </c>
      <c r="Y20" s="136">
        <v>0</v>
      </c>
      <c r="Z20" s="136" t="s">
        <v>128</v>
      </c>
      <c r="AA20" s="141">
        <f t="shared" si="4"/>
        <v>0</v>
      </c>
      <c r="AB20" s="78">
        <v>0</v>
      </c>
      <c r="AC20" s="136">
        <v>0</v>
      </c>
      <c r="AD20" s="78">
        <v>0</v>
      </c>
      <c r="AE20" s="78">
        <v>0</v>
      </c>
      <c r="AF20" s="78">
        <v>0</v>
      </c>
      <c r="AG20" s="78">
        <v>0</v>
      </c>
      <c r="AH20" s="78">
        <v>0</v>
      </c>
      <c r="AI20" s="78">
        <v>0</v>
      </c>
      <c r="AJ20" s="141">
        <f t="shared" si="5"/>
        <v>0</v>
      </c>
      <c r="AK20" s="78">
        <v>0</v>
      </c>
      <c r="AL20" s="136">
        <v>0</v>
      </c>
      <c r="AM20" s="78">
        <v>0</v>
      </c>
      <c r="AN20" s="78">
        <v>0</v>
      </c>
      <c r="AO20" s="78">
        <v>0</v>
      </c>
      <c r="AP20" s="78">
        <v>0</v>
      </c>
      <c r="AQ20" s="78">
        <v>0</v>
      </c>
      <c r="AR20" s="78">
        <v>0</v>
      </c>
      <c r="AS20" s="75"/>
      <c r="AT20" s="81"/>
    </row>
    <row r="21" spans="2:46" ht="120" customHeight="1">
      <c r="B21" s="80" t="s">
        <v>132</v>
      </c>
      <c r="C21" s="134">
        <v>140</v>
      </c>
      <c r="D21" s="74" t="s">
        <v>128</v>
      </c>
      <c r="E21" s="134">
        <v>180</v>
      </c>
      <c r="F21" s="140">
        <f t="shared" si="2"/>
        <v>0</v>
      </c>
      <c r="G21" s="140">
        <f t="shared" si="3"/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N21" s="136">
        <v>0</v>
      </c>
      <c r="O21" s="136">
        <v>0</v>
      </c>
      <c r="P21" s="136">
        <v>0</v>
      </c>
      <c r="Q21" s="136">
        <v>0</v>
      </c>
      <c r="R21" s="136">
        <v>0</v>
      </c>
      <c r="S21" s="136">
        <v>0</v>
      </c>
      <c r="T21" s="136">
        <v>0</v>
      </c>
      <c r="U21" s="136">
        <v>0</v>
      </c>
      <c r="V21" s="136">
        <v>0</v>
      </c>
      <c r="W21" s="136">
        <v>0</v>
      </c>
      <c r="X21" s="140">
        <v>0</v>
      </c>
      <c r="Y21" s="136">
        <v>0</v>
      </c>
      <c r="Z21" s="136" t="s">
        <v>128</v>
      </c>
      <c r="AA21" s="141">
        <f t="shared" si="4"/>
        <v>0</v>
      </c>
      <c r="AB21" s="78">
        <v>0</v>
      </c>
      <c r="AC21" s="136">
        <v>0</v>
      </c>
      <c r="AD21" s="78">
        <v>0</v>
      </c>
      <c r="AE21" s="78">
        <v>0</v>
      </c>
      <c r="AF21" s="78">
        <v>0</v>
      </c>
      <c r="AG21" s="78">
        <v>0</v>
      </c>
      <c r="AH21" s="78">
        <v>0</v>
      </c>
      <c r="AI21" s="78">
        <v>0</v>
      </c>
      <c r="AJ21" s="141">
        <f t="shared" si="5"/>
        <v>0</v>
      </c>
      <c r="AK21" s="78">
        <v>0</v>
      </c>
      <c r="AL21" s="136">
        <v>0</v>
      </c>
      <c r="AM21" s="78">
        <v>0</v>
      </c>
      <c r="AN21" s="78">
        <v>0</v>
      </c>
      <c r="AO21" s="78">
        <v>0</v>
      </c>
      <c r="AP21" s="78">
        <v>0</v>
      </c>
      <c r="AQ21" s="78">
        <v>0</v>
      </c>
      <c r="AR21" s="78">
        <v>0</v>
      </c>
      <c r="AS21" s="75"/>
      <c r="AT21" s="81"/>
    </row>
    <row r="22" spans="2:46" ht="45">
      <c r="B22" s="80" t="s">
        <v>133</v>
      </c>
      <c r="C22" s="134">
        <v>150</v>
      </c>
      <c r="D22" s="74" t="s">
        <v>128</v>
      </c>
      <c r="E22" s="134">
        <v>180</v>
      </c>
      <c r="F22" s="140">
        <f t="shared" si="2"/>
        <v>0</v>
      </c>
      <c r="G22" s="140">
        <f t="shared" si="3"/>
        <v>0</v>
      </c>
      <c r="H22" s="136">
        <v>0</v>
      </c>
      <c r="I22" s="136">
        <v>0</v>
      </c>
      <c r="J22" s="136">
        <v>0</v>
      </c>
      <c r="K22" s="136">
        <v>0</v>
      </c>
      <c r="L22" s="136">
        <v>0</v>
      </c>
      <c r="M22" s="136">
        <v>0</v>
      </c>
      <c r="N22" s="136">
        <v>0</v>
      </c>
      <c r="O22" s="136">
        <v>0</v>
      </c>
      <c r="P22" s="136">
        <v>0</v>
      </c>
      <c r="Q22" s="136">
        <v>0</v>
      </c>
      <c r="R22" s="136">
        <v>0</v>
      </c>
      <c r="S22" s="136">
        <v>0</v>
      </c>
      <c r="T22" s="136">
        <v>0</v>
      </c>
      <c r="U22" s="136">
        <v>0</v>
      </c>
      <c r="V22" s="136">
        <v>0</v>
      </c>
      <c r="W22" s="136">
        <v>0</v>
      </c>
      <c r="X22" s="140">
        <v>0</v>
      </c>
      <c r="Y22" s="136">
        <v>0</v>
      </c>
      <c r="Z22" s="136" t="s">
        <v>128</v>
      </c>
      <c r="AA22" s="141">
        <f t="shared" si="4"/>
        <v>0</v>
      </c>
      <c r="AB22" s="78">
        <v>0</v>
      </c>
      <c r="AC22" s="136">
        <v>0</v>
      </c>
      <c r="AD22" s="78">
        <v>0</v>
      </c>
      <c r="AE22" s="78">
        <v>0</v>
      </c>
      <c r="AF22" s="78">
        <v>0</v>
      </c>
      <c r="AG22" s="78">
        <v>0</v>
      </c>
      <c r="AH22" s="78">
        <v>0</v>
      </c>
      <c r="AI22" s="78">
        <v>0</v>
      </c>
      <c r="AJ22" s="141">
        <f t="shared" si="5"/>
        <v>0</v>
      </c>
      <c r="AK22" s="78">
        <v>0</v>
      </c>
      <c r="AL22" s="136">
        <v>0</v>
      </c>
      <c r="AM22" s="78">
        <v>0</v>
      </c>
      <c r="AN22" s="78">
        <v>0</v>
      </c>
      <c r="AO22" s="78">
        <v>0</v>
      </c>
      <c r="AP22" s="78">
        <v>0</v>
      </c>
      <c r="AQ22" s="78">
        <v>0</v>
      </c>
      <c r="AR22" s="78">
        <v>0</v>
      </c>
      <c r="AS22" s="75"/>
      <c r="AT22" s="81"/>
    </row>
    <row r="23" spans="2:46" ht="21" customHeight="1">
      <c r="B23" s="80" t="s">
        <v>134</v>
      </c>
      <c r="C23" s="134">
        <v>160</v>
      </c>
      <c r="D23" s="74" t="s">
        <v>128</v>
      </c>
      <c r="E23" s="74" t="s">
        <v>128</v>
      </c>
      <c r="F23" s="140">
        <f t="shared" si="2"/>
        <v>0</v>
      </c>
      <c r="G23" s="140">
        <f t="shared" si="3"/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>
        <v>0</v>
      </c>
      <c r="R23" s="136">
        <v>0</v>
      </c>
      <c r="S23" s="136">
        <v>0</v>
      </c>
      <c r="T23" s="136">
        <v>0</v>
      </c>
      <c r="U23" s="136">
        <v>0</v>
      </c>
      <c r="V23" s="136">
        <v>0</v>
      </c>
      <c r="W23" s="136">
        <v>0</v>
      </c>
      <c r="X23" s="140">
        <v>0</v>
      </c>
      <c r="Y23" s="136">
        <v>0</v>
      </c>
      <c r="Z23" s="136"/>
      <c r="AA23" s="141">
        <f t="shared" si="4"/>
        <v>0</v>
      </c>
      <c r="AB23" s="78">
        <v>0</v>
      </c>
      <c r="AC23" s="136">
        <v>0</v>
      </c>
      <c r="AD23" s="78">
        <v>0</v>
      </c>
      <c r="AE23" s="78">
        <v>0</v>
      </c>
      <c r="AF23" s="78">
        <v>0</v>
      </c>
      <c r="AG23" s="78">
        <v>0</v>
      </c>
      <c r="AH23" s="78">
        <v>0</v>
      </c>
      <c r="AI23" s="78">
        <v>0</v>
      </c>
      <c r="AJ23" s="141">
        <f t="shared" si="5"/>
        <v>0</v>
      </c>
      <c r="AK23" s="78">
        <v>0</v>
      </c>
      <c r="AL23" s="136">
        <v>0</v>
      </c>
      <c r="AM23" s="78">
        <v>0</v>
      </c>
      <c r="AN23" s="78">
        <v>0</v>
      </c>
      <c r="AO23" s="78">
        <v>0</v>
      </c>
      <c r="AP23" s="78">
        <v>0</v>
      </c>
      <c r="AQ23" s="78">
        <v>0</v>
      </c>
      <c r="AR23" s="78">
        <v>0</v>
      </c>
      <c r="AS23" s="75"/>
      <c r="AT23" s="81"/>
    </row>
    <row r="24" spans="2:46" ht="30">
      <c r="B24" s="80" t="s">
        <v>135</v>
      </c>
      <c r="C24" s="134">
        <v>180</v>
      </c>
      <c r="D24" s="135" t="s">
        <v>128</v>
      </c>
      <c r="E24" s="135" t="s">
        <v>128</v>
      </c>
      <c r="F24" s="140">
        <f t="shared" si="2"/>
        <v>0</v>
      </c>
      <c r="G24" s="140">
        <f t="shared" si="3"/>
        <v>0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6">
        <v>0</v>
      </c>
      <c r="R24" s="136">
        <v>0</v>
      </c>
      <c r="S24" s="136">
        <v>0</v>
      </c>
      <c r="T24" s="136">
        <v>0</v>
      </c>
      <c r="U24" s="136">
        <v>0</v>
      </c>
      <c r="V24" s="136">
        <v>0</v>
      </c>
      <c r="W24" s="136">
        <v>0</v>
      </c>
      <c r="X24" s="140">
        <v>0</v>
      </c>
      <c r="Y24" s="136">
        <v>0</v>
      </c>
      <c r="Z24" s="136" t="s">
        <v>128</v>
      </c>
      <c r="AA24" s="141">
        <f t="shared" si="4"/>
        <v>0</v>
      </c>
      <c r="AB24" s="78">
        <v>0</v>
      </c>
      <c r="AC24" s="136">
        <v>0</v>
      </c>
      <c r="AD24" s="78">
        <v>0</v>
      </c>
      <c r="AE24" s="78">
        <v>0</v>
      </c>
      <c r="AF24" s="78">
        <v>0</v>
      </c>
      <c r="AG24" s="78">
        <v>0</v>
      </c>
      <c r="AH24" s="78">
        <v>0</v>
      </c>
      <c r="AI24" s="78">
        <v>0</v>
      </c>
      <c r="AJ24" s="141">
        <f t="shared" si="5"/>
        <v>0</v>
      </c>
      <c r="AK24" s="78">
        <v>0</v>
      </c>
      <c r="AL24" s="136">
        <v>0</v>
      </c>
      <c r="AM24" s="78">
        <v>0</v>
      </c>
      <c r="AN24" s="78">
        <v>0</v>
      </c>
      <c r="AO24" s="78">
        <v>0</v>
      </c>
      <c r="AP24" s="78">
        <v>0</v>
      </c>
      <c r="AQ24" s="78">
        <v>0</v>
      </c>
      <c r="AR24" s="78">
        <v>0</v>
      </c>
      <c r="AS24" s="75"/>
      <c r="AT24" s="81"/>
    </row>
    <row r="25" spans="2:46" ht="15">
      <c r="B25" s="80"/>
      <c r="C25" s="134"/>
      <c r="D25" s="135"/>
      <c r="E25" s="134"/>
      <c r="F25" s="140"/>
      <c r="G25" s="140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40"/>
      <c r="Y25" s="136"/>
      <c r="Z25" s="136"/>
      <c r="AA25" s="141"/>
      <c r="AB25" s="78"/>
      <c r="AC25" s="136"/>
      <c r="AD25" s="78"/>
      <c r="AE25" s="78"/>
      <c r="AF25" s="78"/>
      <c r="AG25" s="78"/>
      <c r="AH25" s="78"/>
      <c r="AI25" s="78"/>
      <c r="AJ25" s="141"/>
      <c r="AK25" s="78"/>
      <c r="AL25" s="136"/>
      <c r="AM25" s="136"/>
      <c r="AN25" s="78"/>
      <c r="AO25" s="78"/>
      <c r="AP25" s="78"/>
      <c r="AQ25" s="78"/>
      <c r="AR25" s="124"/>
      <c r="AS25" s="75"/>
      <c r="AT25" s="81"/>
    </row>
    <row r="26" spans="2:46" s="153" customFormat="1" ht="30">
      <c r="B26" s="147" t="s">
        <v>136</v>
      </c>
      <c r="C26" s="148">
        <v>200</v>
      </c>
      <c r="D26" s="149" t="s">
        <v>128</v>
      </c>
      <c r="E26" s="150" t="s">
        <v>128</v>
      </c>
      <c r="F26" s="141">
        <f>G26+X26+U26</f>
        <v>11316289.4</v>
      </c>
      <c r="G26" s="141">
        <f>H26+I26+J26+K26+M26+N26+O26+P26+Q26+R26+S26</f>
        <v>11316289.4</v>
      </c>
      <c r="H26" s="141">
        <f aca="true" t="shared" si="6" ref="H26:W26">H27+H32+H36+H44+H50</f>
        <v>8227172</v>
      </c>
      <c r="I26" s="141">
        <f t="shared" si="6"/>
        <v>660400</v>
      </c>
      <c r="J26" s="141">
        <f t="shared" si="6"/>
        <v>0</v>
      </c>
      <c r="K26" s="141">
        <f t="shared" si="6"/>
        <v>0</v>
      </c>
      <c r="L26" s="141">
        <f t="shared" si="6"/>
        <v>0</v>
      </c>
      <c r="M26" s="141">
        <f t="shared" si="6"/>
        <v>1701027.4</v>
      </c>
      <c r="N26" s="141">
        <f t="shared" si="6"/>
        <v>0</v>
      </c>
      <c r="O26" s="141">
        <f t="shared" si="6"/>
        <v>654120</v>
      </c>
      <c r="P26" s="141">
        <f t="shared" si="6"/>
        <v>5500</v>
      </c>
      <c r="Q26" s="141">
        <f t="shared" si="6"/>
        <v>7000</v>
      </c>
      <c r="R26" s="141">
        <f t="shared" si="6"/>
        <v>0</v>
      </c>
      <c r="S26" s="141">
        <f t="shared" si="6"/>
        <v>61070</v>
      </c>
      <c r="T26" s="141">
        <f t="shared" si="6"/>
        <v>0</v>
      </c>
      <c r="U26" s="141">
        <f t="shared" si="6"/>
        <v>0</v>
      </c>
      <c r="V26" s="141">
        <f t="shared" si="6"/>
        <v>0</v>
      </c>
      <c r="W26" s="141">
        <f t="shared" si="6"/>
        <v>0</v>
      </c>
      <c r="X26" s="141">
        <f>Y26+Z26</f>
        <v>0</v>
      </c>
      <c r="Y26" s="141">
        <f>Y27+Y36+Y44+Y51+Y52+Y54+Y61+Y62+Y63+Y65+Y66+Y67</f>
        <v>0</v>
      </c>
      <c r="Z26" s="141">
        <f>Z27+Z36+Z44+Z45+Z96</f>
        <v>0</v>
      </c>
      <c r="AA26" s="141">
        <f>AB26+AC26+AD26+AE26+AF26+AG26+AH26+AI26</f>
        <v>12761607.57</v>
      </c>
      <c r="AB26" s="141">
        <f aca="true" t="shared" si="7" ref="AB26:AI26">AB27+AB32+AB36+AB44+AB50</f>
        <v>8227172</v>
      </c>
      <c r="AC26" s="141">
        <f t="shared" si="7"/>
        <v>660400</v>
      </c>
      <c r="AD26" s="141">
        <f t="shared" si="7"/>
        <v>0</v>
      </c>
      <c r="AE26" s="141">
        <f t="shared" si="7"/>
        <v>3140545.57</v>
      </c>
      <c r="AF26" s="141">
        <f t="shared" si="7"/>
        <v>654120</v>
      </c>
      <c r="AG26" s="141">
        <f t="shared" si="7"/>
        <v>0</v>
      </c>
      <c r="AH26" s="141">
        <f t="shared" si="7"/>
        <v>5500</v>
      </c>
      <c r="AI26" s="141">
        <f t="shared" si="7"/>
        <v>73870</v>
      </c>
      <c r="AJ26" s="141">
        <f>AK26+AL26+AM26+AN26+AO26+AP26+AQ26+AR26</f>
        <v>12261607.57</v>
      </c>
      <c r="AK26" s="141">
        <f aca="true" t="shared" si="8" ref="AK26:AR26">AK27+AK36+AK44+AK45+AK96+AK50</f>
        <v>8227172</v>
      </c>
      <c r="AL26" s="141">
        <f t="shared" si="8"/>
        <v>660400</v>
      </c>
      <c r="AM26" s="141">
        <f t="shared" si="8"/>
        <v>0</v>
      </c>
      <c r="AN26" s="141">
        <f t="shared" si="8"/>
        <v>2640545.57</v>
      </c>
      <c r="AO26" s="141">
        <f t="shared" si="8"/>
        <v>654120</v>
      </c>
      <c r="AP26" s="141">
        <f t="shared" si="8"/>
        <v>0</v>
      </c>
      <c r="AQ26" s="141">
        <f t="shared" si="8"/>
        <v>5500</v>
      </c>
      <c r="AR26" s="141">
        <f t="shared" si="8"/>
        <v>73870</v>
      </c>
      <c r="AS26" s="151"/>
      <c r="AT26" s="152"/>
    </row>
    <row r="27" spans="2:46" ht="30">
      <c r="B27" s="80" t="s">
        <v>137</v>
      </c>
      <c r="C27" s="134">
        <v>210</v>
      </c>
      <c r="D27" s="135">
        <v>110</v>
      </c>
      <c r="E27" s="134">
        <v>210</v>
      </c>
      <c r="F27" s="140">
        <f>G27+X27</f>
        <v>9340120</v>
      </c>
      <c r="G27" s="140">
        <f>H27+M27+S27+I27+J27+K27+N27+O27+P27+Q27+T27+U27+V27+W27</f>
        <v>9340120</v>
      </c>
      <c r="H27" s="140">
        <f>H28+H30+H31</f>
        <v>8020000</v>
      </c>
      <c r="I27" s="140">
        <f aca="true" t="shared" si="9" ref="I27:Z27">I28+I30+I31</f>
        <v>651000</v>
      </c>
      <c r="J27" s="140">
        <f t="shared" si="9"/>
        <v>0</v>
      </c>
      <c r="K27" s="140">
        <f t="shared" si="9"/>
        <v>0</v>
      </c>
      <c r="L27" s="140">
        <f t="shared" si="9"/>
        <v>0</v>
      </c>
      <c r="M27" s="140">
        <f t="shared" si="9"/>
        <v>15000</v>
      </c>
      <c r="N27" s="140">
        <f t="shared" si="9"/>
        <v>0</v>
      </c>
      <c r="O27" s="140">
        <f t="shared" si="9"/>
        <v>654120</v>
      </c>
      <c r="P27" s="140">
        <f t="shared" si="9"/>
        <v>0</v>
      </c>
      <c r="Q27" s="140">
        <f t="shared" si="9"/>
        <v>0</v>
      </c>
      <c r="R27" s="140">
        <f t="shared" si="9"/>
        <v>0</v>
      </c>
      <c r="S27" s="140">
        <f t="shared" si="9"/>
        <v>0</v>
      </c>
      <c r="T27" s="140">
        <f t="shared" si="9"/>
        <v>0</v>
      </c>
      <c r="U27" s="140">
        <f t="shared" si="9"/>
        <v>0</v>
      </c>
      <c r="V27" s="140">
        <f t="shared" si="9"/>
        <v>0</v>
      </c>
      <c r="W27" s="140">
        <f t="shared" si="9"/>
        <v>0</v>
      </c>
      <c r="X27" s="140">
        <f t="shared" si="9"/>
        <v>0</v>
      </c>
      <c r="Y27" s="140">
        <f t="shared" si="9"/>
        <v>0</v>
      </c>
      <c r="Z27" s="140">
        <f t="shared" si="9"/>
        <v>0</v>
      </c>
      <c r="AA27" s="141">
        <f>AB27+AC27+AD27+AE27+AF27+AG27+AH27+AI27</f>
        <v>9344370</v>
      </c>
      <c r="AB27" s="140">
        <f>AB28+AB30+AB31</f>
        <v>8020000</v>
      </c>
      <c r="AC27" s="140">
        <f aca="true" t="shared" si="10" ref="AC27:AI27">AC28+AC30+AC31</f>
        <v>651000</v>
      </c>
      <c r="AD27" s="140">
        <f t="shared" si="10"/>
        <v>0</v>
      </c>
      <c r="AE27" s="140">
        <f t="shared" si="10"/>
        <v>19250</v>
      </c>
      <c r="AF27" s="140">
        <f t="shared" si="10"/>
        <v>654120</v>
      </c>
      <c r="AG27" s="140">
        <f t="shared" si="10"/>
        <v>0</v>
      </c>
      <c r="AH27" s="140">
        <f t="shared" si="10"/>
        <v>0</v>
      </c>
      <c r="AI27" s="140">
        <f t="shared" si="10"/>
        <v>0</v>
      </c>
      <c r="AJ27" s="141">
        <f>AK27+AL27+AM27+AN27+AO27+AP27+AQ27+AR27</f>
        <v>9344370</v>
      </c>
      <c r="AK27" s="140">
        <f>AK28+AK30+AK31</f>
        <v>8020000</v>
      </c>
      <c r="AL27" s="140">
        <f aca="true" t="shared" si="11" ref="AL27:AR27">AL28+AL30+AL31</f>
        <v>651000</v>
      </c>
      <c r="AM27" s="140">
        <f t="shared" si="11"/>
        <v>0</v>
      </c>
      <c r="AN27" s="140">
        <f t="shared" si="11"/>
        <v>19250</v>
      </c>
      <c r="AO27" s="140">
        <f t="shared" si="11"/>
        <v>654120</v>
      </c>
      <c r="AP27" s="140">
        <f t="shared" si="11"/>
        <v>0</v>
      </c>
      <c r="AQ27" s="140">
        <f t="shared" si="11"/>
        <v>0</v>
      </c>
      <c r="AR27" s="140">
        <f t="shared" si="11"/>
        <v>0</v>
      </c>
      <c r="AS27" s="75"/>
      <c r="AT27" s="81"/>
    </row>
    <row r="28" spans="2:46" ht="15">
      <c r="B28" s="77" t="s">
        <v>68</v>
      </c>
      <c r="C28" s="125"/>
      <c r="D28" s="228">
        <v>111</v>
      </c>
      <c r="E28" s="227">
        <v>211</v>
      </c>
      <c r="F28" s="235">
        <f>G28+X28</f>
        <v>7162397</v>
      </c>
      <c r="G28" s="235">
        <f>H28+M28+S28+I28+J28+K28+N28+O28+P28+Q28+T28+U28+V28+W28</f>
        <v>7162397</v>
      </c>
      <c r="H28" s="229">
        <v>6160000</v>
      </c>
      <c r="I28" s="229">
        <v>500000</v>
      </c>
      <c r="J28" s="229">
        <v>0</v>
      </c>
      <c r="K28" s="229">
        <v>0</v>
      </c>
      <c r="L28" s="229">
        <v>0</v>
      </c>
      <c r="M28" s="233">
        <v>0</v>
      </c>
      <c r="N28" s="233">
        <v>0</v>
      </c>
      <c r="O28" s="233">
        <v>502397</v>
      </c>
      <c r="P28" s="233">
        <v>0</v>
      </c>
      <c r="Q28" s="233">
        <v>0</v>
      </c>
      <c r="R28" s="233">
        <v>0</v>
      </c>
      <c r="S28" s="233">
        <v>0</v>
      </c>
      <c r="T28" s="233">
        <v>0</v>
      </c>
      <c r="U28" s="233">
        <v>0</v>
      </c>
      <c r="V28" s="233">
        <v>0</v>
      </c>
      <c r="W28" s="233">
        <v>0</v>
      </c>
      <c r="X28" s="235">
        <f aca="true" t="shared" si="12" ref="X28:X85">Y28+Z28</f>
        <v>0</v>
      </c>
      <c r="Y28" s="233">
        <v>0</v>
      </c>
      <c r="Z28" s="233">
        <v>0</v>
      </c>
      <c r="AA28" s="237">
        <f>AB28+AC28+AD28+AE28+AF28+AG28+AH28+AI28</f>
        <v>7162397</v>
      </c>
      <c r="AB28" s="229">
        <v>6160000</v>
      </c>
      <c r="AC28" s="229">
        <v>500000</v>
      </c>
      <c r="AD28" s="233">
        <v>0</v>
      </c>
      <c r="AE28" s="233">
        <v>0</v>
      </c>
      <c r="AF28" s="233">
        <v>502397</v>
      </c>
      <c r="AG28" s="233">
        <v>0</v>
      </c>
      <c r="AH28" s="233">
        <v>0</v>
      </c>
      <c r="AI28" s="233">
        <v>0</v>
      </c>
      <c r="AJ28" s="237">
        <f>AK28+AL28+AM28+AN28+AO29+AP28+AQ28+AR28</f>
        <v>6660000</v>
      </c>
      <c r="AK28" s="229">
        <v>6160000</v>
      </c>
      <c r="AL28" s="229">
        <v>500000</v>
      </c>
      <c r="AM28" s="233">
        <v>0</v>
      </c>
      <c r="AN28" s="233">
        <v>0</v>
      </c>
      <c r="AO28" s="233">
        <v>502397</v>
      </c>
      <c r="AP28" s="233">
        <v>0</v>
      </c>
      <c r="AQ28" s="233">
        <v>0</v>
      </c>
      <c r="AR28" s="233">
        <v>0</v>
      </c>
      <c r="AS28" s="75"/>
      <c r="AT28" s="81"/>
    </row>
    <row r="29" spans="2:46" ht="15">
      <c r="B29" s="80" t="s">
        <v>138</v>
      </c>
      <c r="C29" s="126">
        <v>210</v>
      </c>
      <c r="D29" s="228"/>
      <c r="E29" s="227"/>
      <c r="F29" s="236"/>
      <c r="G29" s="236"/>
      <c r="H29" s="229"/>
      <c r="I29" s="229"/>
      <c r="J29" s="229"/>
      <c r="K29" s="229"/>
      <c r="L29" s="229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6"/>
      <c r="Y29" s="234"/>
      <c r="Z29" s="234"/>
      <c r="AA29" s="238"/>
      <c r="AB29" s="229"/>
      <c r="AC29" s="229"/>
      <c r="AD29" s="234"/>
      <c r="AE29" s="234"/>
      <c r="AF29" s="234"/>
      <c r="AG29" s="234"/>
      <c r="AH29" s="234"/>
      <c r="AI29" s="234"/>
      <c r="AJ29" s="238"/>
      <c r="AK29" s="229"/>
      <c r="AL29" s="229"/>
      <c r="AM29" s="234"/>
      <c r="AN29" s="234"/>
      <c r="AO29" s="234"/>
      <c r="AP29" s="234"/>
      <c r="AQ29" s="234"/>
      <c r="AR29" s="234"/>
      <c r="AS29" s="75"/>
      <c r="AT29" s="81"/>
    </row>
    <row r="30" spans="2:46" ht="120">
      <c r="B30" s="77" t="s">
        <v>249</v>
      </c>
      <c r="C30" s="126">
        <v>210</v>
      </c>
      <c r="D30" s="135">
        <v>112</v>
      </c>
      <c r="E30" s="134">
        <v>212</v>
      </c>
      <c r="F30" s="140">
        <f>G30+X30</f>
        <v>15000</v>
      </c>
      <c r="G30" s="140">
        <f>H30+M30+S30+T30+U30+V30+W30+I30+J30+K30+N30+O30+P30+Q30</f>
        <v>15000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15000</v>
      </c>
      <c r="N30" s="136">
        <v>0</v>
      </c>
      <c r="O30" s="136">
        <v>0</v>
      </c>
      <c r="P30" s="136">
        <v>0</v>
      </c>
      <c r="Q30" s="136">
        <v>0</v>
      </c>
      <c r="R30" s="136">
        <v>0</v>
      </c>
      <c r="S30" s="136">
        <v>0</v>
      </c>
      <c r="T30" s="136">
        <v>0</v>
      </c>
      <c r="U30" s="136">
        <v>0</v>
      </c>
      <c r="V30" s="136">
        <v>0</v>
      </c>
      <c r="W30" s="136">
        <v>0</v>
      </c>
      <c r="X30" s="140">
        <f>Y30+Z30</f>
        <v>0</v>
      </c>
      <c r="Y30" s="136">
        <v>0</v>
      </c>
      <c r="Z30" s="136">
        <v>0</v>
      </c>
      <c r="AA30" s="141">
        <f>AB30+AC30+AD30+AE30+AF30+AG30+AH30+AI30</f>
        <v>19250</v>
      </c>
      <c r="AB30" s="159">
        <v>0</v>
      </c>
      <c r="AC30" s="159">
        <v>0</v>
      </c>
      <c r="AD30" s="136">
        <v>0</v>
      </c>
      <c r="AE30" s="136">
        <v>19250</v>
      </c>
      <c r="AF30" s="159">
        <v>0</v>
      </c>
      <c r="AG30" s="136">
        <v>0</v>
      </c>
      <c r="AH30" s="136">
        <v>0</v>
      </c>
      <c r="AI30" s="136">
        <v>0</v>
      </c>
      <c r="AJ30" s="141">
        <f>AK30+AL30+AM30+AN30+AO30+AP30+AQ30+AR30</f>
        <v>19250</v>
      </c>
      <c r="AK30" s="159">
        <v>0</v>
      </c>
      <c r="AL30" s="159">
        <v>0</v>
      </c>
      <c r="AM30" s="136">
        <v>0</v>
      </c>
      <c r="AN30" s="159">
        <v>19250</v>
      </c>
      <c r="AO30" s="159">
        <v>0</v>
      </c>
      <c r="AP30" s="136">
        <v>0</v>
      </c>
      <c r="AQ30" s="136">
        <v>0</v>
      </c>
      <c r="AR30" s="136">
        <v>0</v>
      </c>
      <c r="AS30" s="75"/>
      <c r="AT30" s="81"/>
    </row>
    <row r="31" spans="2:46" ht="30" customHeight="1">
      <c r="B31" s="80" t="s">
        <v>139</v>
      </c>
      <c r="C31" s="126">
        <v>210</v>
      </c>
      <c r="D31" s="135">
        <v>119</v>
      </c>
      <c r="E31" s="134">
        <v>213</v>
      </c>
      <c r="F31" s="140">
        <f aca="true" t="shared" si="13" ref="F31:F48">G31+X31</f>
        <v>2162723</v>
      </c>
      <c r="G31" s="140">
        <f>H31+M31+S31+I31+J31+K31+N31+O31+P31+Q31+T31+U31+V31+W31</f>
        <v>2162723</v>
      </c>
      <c r="H31" s="136">
        <v>1860000</v>
      </c>
      <c r="I31" s="136">
        <v>151000</v>
      </c>
      <c r="J31" s="136">
        <v>0</v>
      </c>
      <c r="K31" s="136">
        <v>0</v>
      </c>
      <c r="L31" s="136">
        <v>0</v>
      </c>
      <c r="M31" s="136">
        <v>0</v>
      </c>
      <c r="N31" s="136">
        <v>0</v>
      </c>
      <c r="O31" s="136">
        <v>151723</v>
      </c>
      <c r="P31" s="136">
        <v>0</v>
      </c>
      <c r="Q31" s="136">
        <v>0</v>
      </c>
      <c r="R31" s="136">
        <v>0</v>
      </c>
      <c r="S31" s="136">
        <v>0</v>
      </c>
      <c r="T31" s="136">
        <v>0</v>
      </c>
      <c r="U31" s="136">
        <v>0</v>
      </c>
      <c r="V31" s="136">
        <v>0</v>
      </c>
      <c r="W31" s="136">
        <v>0</v>
      </c>
      <c r="X31" s="140">
        <f t="shared" si="12"/>
        <v>0</v>
      </c>
      <c r="Y31" s="136">
        <v>0</v>
      </c>
      <c r="Z31" s="136">
        <v>0</v>
      </c>
      <c r="AA31" s="141">
        <f>AB31+AC31+AD31+AE31+AF31+AG31+AH31+AI31</f>
        <v>2162723</v>
      </c>
      <c r="AB31" s="159">
        <v>1860000</v>
      </c>
      <c r="AC31" s="159">
        <v>151000</v>
      </c>
      <c r="AD31" s="136">
        <v>0</v>
      </c>
      <c r="AE31" s="136">
        <v>0</v>
      </c>
      <c r="AF31" s="159">
        <v>151723</v>
      </c>
      <c r="AG31" s="136">
        <v>0</v>
      </c>
      <c r="AH31" s="136">
        <v>0</v>
      </c>
      <c r="AI31" s="136">
        <v>0</v>
      </c>
      <c r="AJ31" s="141">
        <f>AK31+AL31+AM31+AN31+AO31+AP31+AQ31+AR31</f>
        <v>2162723</v>
      </c>
      <c r="AK31" s="159">
        <v>1860000</v>
      </c>
      <c r="AL31" s="159">
        <v>151000</v>
      </c>
      <c r="AM31" s="136">
        <v>0</v>
      </c>
      <c r="AN31" s="159">
        <v>0</v>
      </c>
      <c r="AO31" s="159">
        <v>151723</v>
      </c>
      <c r="AP31" s="136">
        <v>0</v>
      </c>
      <c r="AQ31" s="136">
        <v>0</v>
      </c>
      <c r="AR31" s="136">
        <v>0</v>
      </c>
      <c r="AS31" s="75"/>
      <c r="AT31" s="81"/>
    </row>
    <row r="32" spans="2:46" ht="30">
      <c r="B32" s="80" t="s">
        <v>304</v>
      </c>
      <c r="C32" s="134">
        <v>220</v>
      </c>
      <c r="D32" s="135">
        <v>300</v>
      </c>
      <c r="E32" s="134">
        <v>260</v>
      </c>
      <c r="F32" s="140">
        <f t="shared" si="13"/>
        <v>0</v>
      </c>
      <c r="G32" s="140">
        <f>H32+M32+S32+I32+J32+K32+N32+O32+P32+Q32+T32+U32+V32+W32</f>
        <v>0</v>
      </c>
      <c r="H32" s="136">
        <v>0</v>
      </c>
      <c r="I32" s="136">
        <v>0</v>
      </c>
      <c r="J32" s="136">
        <v>0</v>
      </c>
      <c r="K32" s="136">
        <v>0</v>
      </c>
      <c r="L32" s="136">
        <v>0</v>
      </c>
      <c r="M32" s="136">
        <v>0</v>
      </c>
      <c r="N32" s="136">
        <v>0</v>
      </c>
      <c r="O32" s="136">
        <v>0</v>
      </c>
      <c r="P32" s="136">
        <v>0</v>
      </c>
      <c r="Q32" s="136">
        <v>0</v>
      </c>
      <c r="R32" s="136">
        <v>0</v>
      </c>
      <c r="S32" s="136">
        <v>0</v>
      </c>
      <c r="T32" s="136">
        <v>0</v>
      </c>
      <c r="U32" s="136">
        <v>0</v>
      </c>
      <c r="V32" s="136">
        <v>0</v>
      </c>
      <c r="W32" s="136">
        <v>0</v>
      </c>
      <c r="X32" s="140">
        <f t="shared" si="12"/>
        <v>0</v>
      </c>
      <c r="Y32" s="136">
        <v>0</v>
      </c>
      <c r="Z32" s="136">
        <v>0</v>
      </c>
      <c r="AA32" s="141">
        <f>AB32+AC32+AD32+AE32+AF32+AG32+AH32+AI32</f>
        <v>0</v>
      </c>
      <c r="AB32" s="159">
        <v>0</v>
      </c>
      <c r="AC32" s="159">
        <v>0</v>
      </c>
      <c r="AD32" s="136">
        <v>0</v>
      </c>
      <c r="AE32" s="136">
        <v>0</v>
      </c>
      <c r="AF32" s="136">
        <v>0</v>
      </c>
      <c r="AG32" s="136">
        <v>0</v>
      </c>
      <c r="AH32" s="136">
        <v>0</v>
      </c>
      <c r="AI32" s="136">
        <v>0</v>
      </c>
      <c r="AJ32" s="141">
        <f>AK32+AL32+AM32+AN32+AO32+AP32+AQ32+AR32</f>
        <v>0</v>
      </c>
      <c r="AK32" s="159">
        <v>0</v>
      </c>
      <c r="AL32" s="159">
        <v>0</v>
      </c>
      <c r="AM32" s="136">
        <v>0</v>
      </c>
      <c r="AN32" s="159">
        <v>0</v>
      </c>
      <c r="AO32" s="136">
        <v>0</v>
      </c>
      <c r="AP32" s="136">
        <v>0</v>
      </c>
      <c r="AQ32" s="136">
        <v>0</v>
      </c>
      <c r="AR32" s="136">
        <v>0</v>
      </c>
      <c r="AS32" s="75"/>
      <c r="AT32" s="81"/>
    </row>
    <row r="33" spans="2:46" ht="15">
      <c r="B33" s="77" t="s">
        <v>68</v>
      </c>
      <c r="C33" s="134"/>
      <c r="D33" s="135"/>
      <c r="E33" s="134"/>
      <c r="F33" s="140"/>
      <c r="G33" s="140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40"/>
      <c r="Y33" s="136"/>
      <c r="Z33" s="136"/>
      <c r="AA33" s="141"/>
      <c r="AB33" s="159"/>
      <c r="AC33" s="159"/>
      <c r="AD33" s="136"/>
      <c r="AE33" s="136"/>
      <c r="AF33" s="136"/>
      <c r="AG33" s="136"/>
      <c r="AH33" s="136"/>
      <c r="AI33" s="136"/>
      <c r="AJ33" s="141"/>
      <c r="AK33" s="159"/>
      <c r="AL33" s="159"/>
      <c r="AM33" s="136"/>
      <c r="AN33" s="159"/>
      <c r="AO33" s="136"/>
      <c r="AP33" s="136"/>
      <c r="AQ33" s="136"/>
      <c r="AR33" s="136"/>
      <c r="AS33" s="75"/>
      <c r="AT33" s="81"/>
    </row>
    <row r="34" spans="2:46" ht="45">
      <c r="B34" s="77" t="s">
        <v>305</v>
      </c>
      <c r="C34" s="134">
        <v>220</v>
      </c>
      <c r="D34" s="135">
        <v>0</v>
      </c>
      <c r="E34" s="134">
        <v>266</v>
      </c>
      <c r="F34" s="140">
        <f>G34+X34</f>
        <v>0</v>
      </c>
      <c r="G34" s="140">
        <f>H34+M34+S34+T34+U34+V34+W34+I34+J34+K34+N34+O34+P34+Q34</f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  <c r="P34" s="136">
        <v>0</v>
      </c>
      <c r="Q34" s="136">
        <v>0</v>
      </c>
      <c r="R34" s="136">
        <v>0</v>
      </c>
      <c r="S34" s="136">
        <v>0</v>
      </c>
      <c r="T34" s="136">
        <v>0</v>
      </c>
      <c r="U34" s="136">
        <v>0</v>
      </c>
      <c r="V34" s="136">
        <v>0</v>
      </c>
      <c r="W34" s="136">
        <v>0</v>
      </c>
      <c r="X34" s="140">
        <v>0</v>
      </c>
      <c r="Y34" s="136">
        <v>0</v>
      </c>
      <c r="Z34" s="136">
        <v>0</v>
      </c>
      <c r="AA34" s="141">
        <f>AB34+AC34+AD34+AE34+AF34+AG34+AH34+AI34</f>
        <v>0</v>
      </c>
      <c r="AB34" s="159">
        <v>0</v>
      </c>
      <c r="AC34" s="159">
        <v>0</v>
      </c>
      <c r="AD34" s="136">
        <v>0</v>
      </c>
      <c r="AE34" s="136">
        <v>0</v>
      </c>
      <c r="AF34" s="136">
        <v>0</v>
      </c>
      <c r="AG34" s="136">
        <v>0</v>
      </c>
      <c r="AH34" s="136">
        <v>0</v>
      </c>
      <c r="AI34" s="136">
        <v>0</v>
      </c>
      <c r="AJ34" s="141">
        <f>AK34+AL34+AM34+AN34+AO34+AP34+AQ34+AR34</f>
        <v>0</v>
      </c>
      <c r="AK34" s="159">
        <v>0</v>
      </c>
      <c r="AL34" s="159">
        <v>0</v>
      </c>
      <c r="AM34" s="136">
        <v>0</v>
      </c>
      <c r="AN34" s="159">
        <v>0</v>
      </c>
      <c r="AO34" s="136">
        <v>0</v>
      </c>
      <c r="AP34" s="136">
        <v>0</v>
      </c>
      <c r="AQ34" s="136">
        <v>0</v>
      </c>
      <c r="AR34" s="136">
        <v>0</v>
      </c>
      <c r="AS34" s="75"/>
      <c r="AT34" s="81"/>
    </row>
    <row r="35" spans="2:46" ht="15">
      <c r="B35" s="77" t="s">
        <v>248</v>
      </c>
      <c r="C35" s="134">
        <v>220</v>
      </c>
      <c r="D35" s="135">
        <v>0</v>
      </c>
      <c r="E35" s="134">
        <v>0</v>
      </c>
      <c r="F35" s="140">
        <f>G35+X35</f>
        <v>0</v>
      </c>
      <c r="G35" s="140">
        <f>H35+M35+S35+T35+U35+V35+W35+I35+J35+K35+N35+O35+P35+Q35</f>
        <v>0</v>
      </c>
      <c r="H35" s="136">
        <v>0</v>
      </c>
      <c r="I35" s="136">
        <v>0</v>
      </c>
      <c r="J35" s="136">
        <v>0</v>
      </c>
      <c r="K35" s="136">
        <v>0</v>
      </c>
      <c r="L35" s="136">
        <v>0</v>
      </c>
      <c r="M35" s="136">
        <v>0</v>
      </c>
      <c r="N35" s="136">
        <v>0</v>
      </c>
      <c r="O35" s="136">
        <v>0</v>
      </c>
      <c r="P35" s="136">
        <v>0</v>
      </c>
      <c r="Q35" s="136">
        <v>0</v>
      </c>
      <c r="R35" s="136">
        <v>0</v>
      </c>
      <c r="S35" s="136">
        <v>0</v>
      </c>
      <c r="T35" s="136">
        <v>0</v>
      </c>
      <c r="U35" s="136">
        <v>0</v>
      </c>
      <c r="V35" s="136">
        <v>0</v>
      </c>
      <c r="W35" s="136">
        <v>0</v>
      </c>
      <c r="X35" s="140">
        <v>0</v>
      </c>
      <c r="Y35" s="136">
        <v>0</v>
      </c>
      <c r="Z35" s="136">
        <v>0</v>
      </c>
      <c r="AA35" s="141">
        <f>AB35+AC35+AD35+AE35+AF35+AG35+AH35+AI35</f>
        <v>0</v>
      </c>
      <c r="AB35" s="159">
        <v>0</v>
      </c>
      <c r="AC35" s="159">
        <v>0</v>
      </c>
      <c r="AD35" s="136">
        <v>0</v>
      </c>
      <c r="AE35" s="136">
        <v>0</v>
      </c>
      <c r="AF35" s="136">
        <v>0</v>
      </c>
      <c r="AG35" s="136">
        <v>0</v>
      </c>
      <c r="AH35" s="136">
        <v>0</v>
      </c>
      <c r="AI35" s="136">
        <v>0</v>
      </c>
      <c r="AJ35" s="141">
        <f>AK35+AL35+AM35+AN35+AO35+AP35+AQ35+AR35</f>
        <v>0</v>
      </c>
      <c r="AK35" s="159">
        <v>0</v>
      </c>
      <c r="AL35" s="159">
        <v>0</v>
      </c>
      <c r="AM35" s="136">
        <v>0</v>
      </c>
      <c r="AN35" s="159">
        <v>0</v>
      </c>
      <c r="AO35" s="136">
        <v>0</v>
      </c>
      <c r="AP35" s="136">
        <v>0</v>
      </c>
      <c r="AQ35" s="136">
        <v>0</v>
      </c>
      <c r="AR35" s="136">
        <v>0</v>
      </c>
      <c r="AS35" s="75"/>
      <c r="AT35" s="81"/>
    </row>
    <row r="36" spans="2:46" ht="30">
      <c r="B36" s="80" t="s">
        <v>140</v>
      </c>
      <c r="C36" s="134">
        <v>230</v>
      </c>
      <c r="D36" s="135">
        <v>850</v>
      </c>
      <c r="E36" s="134">
        <v>290</v>
      </c>
      <c r="F36" s="140">
        <f t="shared" si="13"/>
        <v>205629</v>
      </c>
      <c r="G36" s="140">
        <f>H36+M36+S36+T36+U36+V36+W36+I36+J36+K36+N36+O36+P36+Q36</f>
        <v>205629</v>
      </c>
      <c r="H36" s="136">
        <v>0</v>
      </c>
      <c r="I36" s="136">
        <v>0</v>
      </c>
      <c r="J36" s="136">
        <v>0</v>
      </c>
      <c r="K36" s="136">
        <v>0</v>
      </c>
      <c r="L36" s="136">
        <v>0</v>
      </c>
      <c r="M36" s="136">
        <f aca="true" t="shared" si="14" ref="M36:W36">M38+M39+M40+M41+M42</f>
        <v>205629</v>
      </c>
      <c r="N36" s="136">
        <f t="shared" si="14"/>
        <v>0</v>
      </c>
      <c r="O36" s="136">
        <f t="shared" si="14"/>
        <v>0</v>
      </c>
      <c r="P36" s="136">
        <f t="shared" si="14"/>
        <v>0</v>
      </c>
      <c r="Q36" s="136">
        <f t="shared" si="14"/>
        <v>0</v>
      </c>
      <c r="R36" s="136">
        <f>R38+R39+R40+R41+R42</f>
        <v>0</v>
      </c>
      <c r="S36" s="136">
        <f t="shared" si="14"/>
        <v>0</v>
      </c>
      <c r="T36" s="136">
        <f t="shared" si="14"/>
        <v>0</v>
      </c>
      <c r="U36" s="136">
        <f t="shared" si="14"/>
        <v>0</v>
      </c>
      <c r="V36" s="136">
        <f t="shared" si="14"/>
        <v>0</v>
      </c>
      <c r="W36" s="136">
        <f t="shared" si="14"/>
        <v>0</v>
      </c>
      <c r="X36" s="140">
        <f t="shared" si="12"/>
        <v>0</v>
      </c>
      <c r="Y36" s="136">
        <v>0</v>
      </c>
      <c r="Z36" s="136">
        <v>0</v>
      </c>
      <c r="AA36" s="141">
        <f>AB36+AC36+AD36+AE36+AF36+AG36+AH36+AI36</f>
        <v>250629</v>
      </c>
      <c r="AB36" s="159">
        <v>0</v>
      </c>
      <c r="AC36" s="159">
        <v>0</v>
      </c>
      <c r="AD36" s="136">
        <v>0</v>
      </c>
      <c r="AE36" s="136">
        <f>AE38+AE39+AE40+AE41+AE42</f>
        <v>250629</v>
      </c>
      <c r="AF36" s="136">
        <v>0</v>
      </c>
      <c r="AG36" s="136">
        <f>AG38+AG39+AG40+AG41+AG42</f>
        <v>0</v>
      </c>
      <c r="AH36" s="136">
        <f>AH38+AH39+AH40+AH41+AH42</f>
        <v>0</v>
      </c>
      <c r="AI36" s="136">
        <f>AI38+AI39+AI40+AI41+AI42</f>
        <v>0</v>
      </c>
      <c r="AJ36" s="141">
        <f>AK36+AL36+AM36+AN36+AO36+AP36+AQ36+AR36</f>
        <v>250629</v>
      </c>
      <c r="AK36" s="159">
        <v>0</v>
      </c>
      <c r="AL36" s="159">
        <v>0</v>
      </c>
      <c r="AM36" s="136">
        <v>0</v>
      </c>
      <c r="AN36" s="159">
        <f>AN38+AN39+AN40+AN41+AN42</f>
        <v>250629</v>
      </c>
      <c r="AO36" s="136">
        <v>0</v>
      </c>
      <c r="AP36" s="136">
        <f>AP38+AP39+AP40+AP41+AP42</f>
        <v>0</v>
      </c>
      <c r="AQ36" s="136">
        <f>AQ38+AQ39+AQ40+AQ41+AQ42</f>
        <v>0</v>
      </c>
      <c r="AR36" s="136">
        <f>AR38+AR39+AR40+AR41+AR42</f>
        <v>0</v>
      </c>
      <c r="AS36" s="75"/>
      <c r="AT36" s="81"/>
    </row>
    <row r="37" spans="2:46" ht="15">
      <c r="B37" s="77" t="s">
        <v>68</v>
      </c>
      <c r="C37" s="134"/>
      <c r="D37" s="135"/>
      <c r="E37" s="134"/>
      <c r="F37" s="140"/>
      <c r="G37" s="140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40"/>
      <c r="Y37" s="136"/>
      <c r="Z37" s="136"/>
      <c r="AA37" s="141"/>
      <c r="AB37" s="159"/>
      <c r="AC37" s="159"/>
      <c r="AD37" s="136"/>
      <c r="AE37" s="136"/>
      <c r="AF37" s="136"/>
      <c r="AG37" s="136"/>
      <c r="AH37" s="136"/>
      <c r="AI37" s="136"/>
      <c r="AJ37" s="141"/>
      <c r="AK37" s="159"/>
      <c r="AL37" s="159"/>
      <c r="AM37" s="136"/>
      <c r="AN37" s="159"/>
      <c r="AO37" s="136"/>
      <c r="AP37" s="136"/>
      <c r="AQ37" s="136"/>
      <c r="AR37" s="136"/>
      <c r="AS37" s="75"/>
      <c r="AT37" s="81"/>
    </row>
    <row r="38" spans="2:46" ht="15">
      <c r="B38" s="77" t="s">
        <v>141</v>
      </c>
      <c r="C38" s="134">
        <v>230</v>
      </c>
      <c r="D38" s="135">
        <v>851</v>
      </c>
      <c r="E38" s="134">
        <v>291</v>
      </c>
      <c r="F38" s="140">
        <f t="shared" si="13"/>
        <v>173468</v>
      </c>
      <c r="G38" s="140">
        <f aca="true" t="shared" si="15" ref="G38:G48">H38+M38+S38+T38+U38+V38+W38+I38+J38+K38+N38+O38+P38+Q38</f>
        <v>173468</v>
      </c>
      <c r="H38" s="136">
        <v>0</v>
      </c>
      <c r="I38" s="136">
        <v>0</v>
      </c>
      <c r="J38" s="136">
        <v>0</v>
      </c>
      <c r="K38" s="136">
        <v>0</v>
      </c>
      <c r="L38" s="136">
        <v>0</v>
      </c>
      <c r="M38" s="136">
        <v>173468</v>
      </c>
      <c r="N38" s="136">
        <v>0</v>
      </c>
      <c r="O38" s="136">
        <v>0</v>
      </c>
      <c r="P38" s="136">
        <v>0</v>
      </c>
      <c r="Q38" s="136">
        <v>0</v>
      </c>
      <c r="R38" s="136">
        <v>0</v>
      </c>
      <c r="S38" s="136">
        <v>0</v>
      </c>
      <c r="T38" s="136">
        <v>0</v>
      </c>
      <c r="U38" s="136">
        <v>0</v>
      </c>
      <c r="V38" s="136">
        <v>0</v>
      </c>
      <c r="W38" s="136">
        <v>0</v>
      </c>
      <c r="X38" s="140">
        <f t="shared" si="12"/>
        <v>0</v>
      </c>
      <c r="Y38" s="136">
        <v>0</v>
      </c>
      <c r="Z38" s="136">
        <v>0</v>
      </c>
      <c r="AA38" s="141">
        <f aca="true" t="shared" si="16" ref="AA38:AA44">AB38+AC38+AD38+AE38+AF38+AG38+AH38+AI38</f>
        <v>178468</v>
      </c>
      <c r="AB38" s="159">
        <v>0</v>
      </c>
      <c r="AC38" s="159">
        <v>0</v>
      </c>
      <c r="AD38" s="136">
        <v>0</v>
      </c>
      <c r="AE38" s="136">
        <v>178468</v>
      </c>
      <c r="AF38" s="136">
        <v>0</v>
      </c>
      <c r="AG38" s="136">
        <v>0</v>
      </c>
      <c r="AH38" s="136">
        <v>0</v>
      </c>
      <c r="AI38" s="136">
        <v>0</v>
      </c>
      <c r="AJ38" s="141">
        <f aca="true" t="shared" si="17" ref="AJ38:AJ44">AK38+AL38+AM38+AN38+AO38+AP38+AQ38+AR38</f>
        <v>178468</v>
      </c>
      <c r="AK38" s="159">
        <v>0</v>
      </c>
      <c r="AL38" s="159">
        <v>0</v>
      </c>
      <c r="AM38" s="136">
        <v>0</v>
      </c>
      <c r="AN38" s="159">
        <v>178468</v>
      </c>
      <c r="AO38" s="136">
        <v>0</v>
      </c>
      <c r="AP38" s="136">
        <v>0</v>
      </c>
      <c r="AQ38" s="136">
        <v>0</v>
      </c>
      <c r="AR38" s="136">
        <v>0</v>
      </c>
      <c r="AS38" s="75"/>
      <c r="AT38" s="81"/>
    </row>
    <row r="39" spans="2:46" ht="15">
      <c r="B39" s="77" t="s">
        <v>142</v>
      </c>
      <c r="C39" s="134">
        <v>230</v>
      </c>
      <c r="D39" s="135">
        <v>851</v>
      </c>
      <c r="E39" s="134">
        <v>291</v>
      </c>
      <c r="F39" s="140">
        <f t="shared" si="13"/>
        <v>19781</v>
      </c>
      <c r="G39" s="140">
        <f t="shared" si="15"/>
        <v>19781</v>
      </c>
      <c r="H39" s="136">
        <v>0</v>
      </c>
      <c r="I39" s="136">
        <v>0</v>
      </c>
      <c r="J39" s="136">
        <v>0</v>
      </c>
      <c r="K39" s="136">
        <v>0</v>
      </c>
      <c r="L39" s="136">
        <v>0</v>
      </c>
      <c r="M39" s="136">
        <v>19781</v>
      </c>
      <c r="N39" s="136">
        <v>0</v>
      </c>
      <c r="O39" s="136">
        <v>0</v>
      </c>
      <c r="P39" s="136">
        <v>0</v>
      </c>
      <c r="Q39" s="136">
        <v>0</v>
      </c>
      <c r="R39" s="136">
        <v>0</v>
      </c>
      <c r="S39" s="136">
        <v>0</v>
      </c>
      <c r="T39" s="136">
        <v>0</v>
      </c>
      <c r="U39" s="136">
        <v>0</v>
      </c>
      <c r="V39" s="136">
        <v>0</v>
      </c>
      <c r="W39" s="136">
        <v>0</v>
      </c>
      <c r="X39" s="140">
        <f t="shared" si="12"/>
        <v>0</v>
      </c>
      <c r="Y39" s="136">
        <v>0</v>
      </c>
      <c r="Z39" s="136">
        <v>0</v>
      </c>
      <c r="AA39" s="141">
        <f t="shared" si="16"/>
        <v>19781</v>
      </c>
      <c r="AB39" s="159">
        <v>0</v>
      </c>
      <c r="AC39" s="159">
        <v>0</v>
      </c>
      <c r="AD39" s="136">
        <v>0</v>
      </c>
      <c r="AE39" s="159">
        <v>19781</v>
      </c>
      <c r="AF39" s="136">
        <v>0</v>
      </c>
      <c r="AG39" s="136">
        <v>0</v>
      </c>
      <c r="AH39" s="136">
        <v>0</v>
      </c>
      <c r="AI39" s="136">
        <v>0</v>
      </c>
      <c r="AJ39" s="141">
        <f t="shared" si="17"/>
        <v>19781</v>
      </c>
      <c r="AK39" s="159">
        <v>0</v>
      </c>
      <c r="AL39" s="159">
        <v>0</v>
      </c>
      <c r="AM39" s="136">
        <v>0</v>
      </c>
      <c r="AN39" s="159">
        <v>19781</v>
      </c>
      <c r="AO39" s="136">
        <v>0</v>
      </c>
      <c r="AP39" s="136">
        <v>0</v>
      </c>
      <c r="AQ39" s="136">
        <v>0</v>
      </c>
      <c r="AR39" s="136">
        <v>0</v>
      </c>
      <c r="AS39" s="75"/>
      <c r="AT39" s="81"/>
    </row>
    <row r="40" spans="2:46" ht="15">
      <c r="B40" s="77" t="s">
        <v>143</v>
      </c>
      <c r="C40" s="134">
        <v>230</v>
      </c>
      <c r="D40" s="135">
        <v>852</v>
      </c>
      <c r="E40" s="134">
        <v>291</v>
      </c>
      <c r="F40" s="140">
        <f t="shared" si="13"/>
        <v>2380</v>
      </c>
      <c r="G40" s="140">
        <f t="shared" si="15"/>
        <v>2380</v>
      </c>
      <c r="H40" s="136">
        <v>0</v>
      </c>
      <c r="I40" s="136">
        <v>0</v>
      </c>
      <c r="J40" s="136">
        <v>0</v>
      </c>
      <c r="K40" s="136">
        <v>0</v>
      </c>
      <c r="L40" s="136">
        <v>0</v>
      </c>
      <c r="M40" s="136">
        <v>2380</v>
      </c>
      <c r="N40" s="136">
        <v>0</v>
      </c>
      <c r="O40" s="136">
        <v>0</v>
      </c>
      <c r="P40" s="136">
        <v>0</v>
      </c>
      <c r="Q40" s="136">
        <v>0</v>
      </c>
      <c r="R40" s="136">
        <v>0</v>
      </c>
      <c r="S40" s="136">
        <v>0</v>
      </c>
      <c r="T40" s="136">
        <v>0</v>
      </c>
      <c r="U40" s="136">
        <v>0</v>
      </c>
      <c r="V40" s="136">
        <v>0</v>
      </c>
      <c r="W40" s="136">
        <v>0</v>
      </c>
      <c r="X40" s="140">
        <f t="shared" si="12"/>
        <v>0</v>
      </c>
      <c r="Y40" s="136">
        <v>0</v>
      </c>
      <c r="Z40" s="136">
        <v>0</v>
      </c>
      <c r="AA40" s="141">
        <f t="shared" si="16"/>
        <v>2380</v>
      </c>
      <c r="AB40" s="159">
        <v>0</v>
      </c>
      <c r="AC40" s="159">
        <v>0</v>
      </c>
      <c r="AD40" s="136">
        <v>0</v>
      </c>
      <c r="AE40" s="159">
        <v>2380</v>
      </c>
      <c r="AF40" s="136">
        <v>0</v>
      </c>
      <c r="AG40" s="136">
        <v>0</v>
      </c>
      <c r="AH40" s="136">
        <v>0</v>
      </c>
      <c r="AI40" s="136">
        <v>0</v>
      </c>
      <c r="AJ40" s="141">
        <f t="shared" si="17"/>
        <v>2380</v>
      </c>
      <c r="AK40" s="159">
        <v>0</v>
      </c>
      <c r="AL40" s="159">
        <v>0</v>
      </c>
      <c r="AM40" s="136">
        <v>0</v>
      </c>
      <c r="AN40" s="159">
        <v>2380</v>
      </c>
      <c r="AO40" s="136">
        <v>0</v>
      </c>
      <c r="AP40" s="136">
        <v>0</v>
      </c>
      <c r="AQ40" s="136">
        <v>0</v>
      </c>
      <c r="AR40" s="136">
        <v>0</v>
      </c>
      <c r="AS40" s="75"/>
      <c r="AT40" s="81"/>
    </row>
    <row r="41" spans="2:46" ht="15">
      <c r="B41" s="77" t="s">
        <v>306</v>
      </c>
      <c r="C41" s="134">
        <v>230</v>
      </c>
      <c r="D41" s="135">
        <v>852</v>
      </c>
      <c r="E41" s="134">
        <v>291</v>
      </c>
      <c r="F41" s="140">
        <f t="shared" si="13"/>
        <v>0</v>
      </c>
      <c r="G41" s="140">
        <f t="shared" si="15"/>
        <v>0</v>
      </c>
      <c r="H41" s="127">
        <v>0</v>
      </c>
      <c r="I41" s="127">
        <v>0</v>
      </c>
      <c r="J41" s="127">
        <v>0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7">
        <v>0</v>
      </c>
      <c r="T41" s="127">
        <v>0</v>
      </c>
      <c r="U41" s="127">
        <v>0</v>
      </c>
      <c r="V41" s="127">
        <v>0</v>
      </c>
      <c r="W41" s="127">
        <v>0</v>
      </c>
      <c r="X41" s="140">
        <f t="shared" si="12"/>
        <v>0</v>
      </c>
      <c r="Y41" s="136">
        <v>0</v>
      </c>
      <c r="Z41" s="136">
        <v>0</v>
      </c>
      <c r="AA41" s="141">
        <f t="shared" si="16"/>
        <v>0</v>
      </c>
      <c r="AB41" s="127">
        <v>0</v>
      </c>
      <c r="AC41" s="127">
        <v>0</v>
      </c>
      <c r="AD41" s="136">
        <v>0</v>
      </c>
      <c r="AE41" s="127">
        <v>0</v>
      </c>
      <c r="AF41" s="136">
        <v>0</v>
      </c>
      <c r="AG41" s="127">
        <v>0</v>
      </c>
      <c r="AH41" s="127">
        <v>0</v>
      </c>
      <c r="AI41" s="127">
        <v>0</v>
      </c>
      <c r="AJ41" s="141">
        <f t="shared" si="17"/>
        <v>0</v>
      </c>
      <c r="AK41" s="127">
        <v>0</v>
      </c>
      <c r="AL41" s="127">
        <v>0</v>
      </c>
      <c r="AM41" s="136">
        <v>0</v>
      </c>
      <c r="AN41" s="127">
        <v>0</v>
      </c>
      <c r="AO41" s="136">
        <v>0</v>
      </c>
      <c r="AP41" s="127">
        <v>0</v>
      </c>
      <c r="AQ41" s="127">
        <v>0</v>
      </c>
      <c r="AR41" s="127">
        <v>0</v>
      </c>
      <c r="AS41" s="75"/>
      <c r="AT41" s="81"/>
    </row>
    <row r="42" spans="2:46" ht="75">
      <c r="B42" s="77" t="s">
        <v>307</v>
      </c>
      <c r="C42" s="134">
        <v>230</v>
      </c>
      <c r="D42" s="135">
        <v>853</v>
      </c>
      <c r="E42" s="134">
        <v>292</v>
      </c>
      <c r="F42" s="140">
        <f t="shared" si="13"/>
        <v>10000</v>
      </c>
      <c r="G42" s="140">
        <f t="shared" si="15"/>
        <v>10000</v>
      </c>
      <c r="H42" s="127">
        <v>0</v>
      </c>
      <c r="I42" s="127">
        <v>0</v>
      </c>
      <c r="J42" s="127">
        <v>0</v>
      </c>
      <c r="K42" s="127">
        <v>0</v>
      </c>
      <c r="L42" s="127">
        <v>0</v>
      </c>
      <c r="M42" s="127">
        <v>10000</v>
      </c>
      <c r="N42" s="127">
        <v>0</v>
      </c>
      <c r="O42" s="127">
        <v>0</v>
      </c>
      <c r="P42" s="127">
        <v>0</v>
      </c>
      <c r="Q42" s="127">
        <v>0</v>
      </c>
      <c r="R42" s="127">
        <v>0</v>
      </c>
      <c r="S42" s="127">
        <v>0</v>
      </c>
      <c r="T42" s="127">
        <v>0</v>
      </c>
      <c r="U42" s="127">
        <v>0</v>
      </c>
      <c r="V42" s="127">
        <v>0</v>
      </c>
      <c r="W42" s="127">
        <v>0</v>
      </c>
      <c r="X42" s="140">
        <f t="shared" si="12"/>
        <v>0</v>
      </c>
      <c r="Y42" s="136">
        <v>0</v>
      </c>
      <c r="Z42" s="136">
        <v>0</v>
      </c>
      <c r="AA42" s="141">
        <f t="shared" si="16"/>
        <v>50000</v>
      </c>
      <c r="AB42" s="127">
        <v>0</v>
      </c>
      <c r="AC42" s="127">
        <v>0</v>
      </c>
      <c r="AD42" s="136">
        <v>0</v>
      </c>
      <c r="AE42" s="127">
        <v>50000</v>
      </c>
      <c r="AF42" s="136">
        <v>0</v>
      </c>
      <c r="AG42" s="127">
        <v>0</v>
      </c>
      <c r="AH42" s="127">
        <v>0</v>
      </c>
      <c r="AI42" s="127">
        <v>0</v>
      </c>
      <c r="AJ42" s="141">
        <f t="shared" si="17"/>
        <v>50000</v>
      </c>
      <c r="AK42" s="127">
        <v>0</v>
      </c>
      <c r="AL42" s="127">
        <v>0</v>
      </c>
      <c r="AM42" s="136">
        <v>0</v>
      </c>
      <c r="AN42" s="127">
        <v>50000</v>
      </c>
      <c r="AO42" s="136">
        <v>0</v>
      </c>
      <c r="AP42" s="127">
        <v>0</v>
      </c>
      <c r="AQ42" s="127">
        <v>0</v>
      </c>
      <c r="AR42" s="127">
        <v>0</v>
      </c>
      <c r="AS42" s="75"/>
      <c r="AT42" s="81"/>
    </row>
    <row r="43" spans="2:46" ht="45">
      <c r="B43" s="77" t="s">
        <v>144</v>
      </c>
      <c r="C43" s="134">
        <v>240</v>
      </c>
      <c r="D43" s="135" t="s">
        <v>128</v>
      </c>
      <c r="E43" s="119" t="s">
        <v>128</v>
      </c>
      <c r="F43" s="140">
        <f t="shared" si="13"/>
        <v>0</v>
      </c>
      <c r="G43" s="140">
        <f t="shared" si="15"/>
        <v>0</v>
      </c>
      <c r="H43" s="136">
        <v>0</v>
      </c>
      <c r="I43" s="136">
        <v>0</v>
      </c>
      <c r="J43" s="136">
        <v>0</v>
      </c>
      <c r="K43" s="136">
        <v>0</v>
      </c>
      <c r="L43" s="136">
        <v>0</v>
      </c>
      <c r="M43" s="136">
        <v>0</v>
      </c>
      <c r="N43" s="136">
        <v>0</v>
      </c>
      <c r="O43" s="136">
        <v>0</v>
      </c>
      <c r="P43" s="136">
        <v>0</v>
      </c>
      <c r="Q43" s="136">
        <v>0</v>
      </c>
      <c r="R43" s="136">
        <v>0</v>
      </c>
      <c r="S43" s="136">
        <v>0</v>
      </c>
      <c r="T43" s="136">
        <v>0</v>
      </c>
      <c r="U43" s="136">
        <v>0</v>
      </c>
      <c r="V43" s="136">
        <v>0</v>
      </c>
      <c r="W43" s="136">
        <v>0</v>
      </c>
      <c r="X43" s="140">
        <v>0</v>
      </c>
      <c r="Y43" s="136">
        <v>0</v>
      </c>
      <c r="Z43" s="136">
        <v>0</v>
      </c>
      <c r="AA43" s="141">
        <f t="shared" si="16"/>
        <v>0</v>
      </c>
      <c r="AB43" s="159">
        <v>0</v>
      </c>
      <c r="AC43" s="159">
        <v>0</v>
      </c>
      <c r="AD43" s="136">
        <v>0</v>
      </c>
      <c r="AE43" s="136">
        <v>0</v>
      </c>
      <c r="AF43" s="136">
        <v>0</v>
      </c>
      <c r="AG43" s="136">
        <v>0</v>
      </c>
      <c r="AH43" s="136">
        <v>0</v>
      </c>
      <c r="AI43" s="136">
        <v>0</v>
      </c>
      <c r="AJ43" s="141">
        <f t="shared" si="17"/>
        <v>0</v>
      </c>
      <c r="AK43" s="159">
        <v>0</v>
      </c>
      <c r="AL43" s="159">
        <v>0</v>
      </c>
      <c r="AM43" s="136">
        <v>0</v>
      </c>
      <c r="AN43" s="159">
        <v>0</v>
      </c>
      <c r="AO43" s="136">
        <v>0</v>
      </c>
      <c r="AP43" s="136">
        <v>0</v>
      </c>
      <c r="AQ43" s="136">
        <v>0</v>
      </c>
      <c r="AR43" s="136">
        <v>0</v>
      </c>
      <c r="AS43" s="75"/>
      <c r="AT43" s="81"/>
    </row>
    <row r="44" spans="2:46" ht="45">
      <c r="B44" s="80" t="s">
        <v>145</v>
      </c>
      <c r="C44" s="134">
        <v>250</v>
      </c>
      <c r="D44" s="135">
        <v>340</v>
      </c>
      <c r="E44" s="134">
        <v>290</v>
      </c>
      <c r="F44" s="140">
        <f>G44+X44</f>
        <v>15000</v>
      </c>
      <c r="G44" s="140">
        <f>H44+M44+S44+T44+U44+V44+W44+I44+J44+K44+N44+O44+P44+Q44</f>
        <v>15000</v>
      </c>
      <c r="H44" s="136">
        <f aca="true" t="shared" si="18" ref="H44:W44">H46+H48+H47+H49</f>
        <v>0</v>
      </c>
      <c r="I44" s="136">
        <f t="shared" si="18"/>
        <v>0</v>
      </c>
      <c r="J44" s="136">
        <f t="shared" si="18"/>
        <v>0</v>
      </c>
      <c r="K44" s="136">
        <f t="shared" si="18"/>
        <v>0</v>
      </c>
      <c r="L44" s="136">
        <f t="shared" si="18"/>
        <v>0</v>
      </c>
      <c r="M44" s="136">
        <f t="shared" si="18"/>
        <v>15000</v>
      </c>
      <c r="N44" s="136">
        <f t="shared" si="18"/>
        <v>0</v>
      </c>
      <c r="O44" s="136">
        <f t="shared" si="18"/>
        <v>0</v>
      </c>
      <c r="P44" s="136">
        <f t="shared" si="18"/>
        <v>0</v>
      </c>
      <c r="Q44" s="136">
        <f t="shared" si="18"/>
        <v>0</v>
      </c>
      <c r="R44" s="136">
        <f t="shared" si="18"/>
        <v>0</v>
      </c>
      <c r="S44" s="136">
        <f t="shared" si="18"/>
        <v>0</v>
      </c>
      <c r="T44" s="136">
        <f t="shared" si="18"/>
        <v>0</v>
      </c>
      <c r="U44" s="136">
        <f t="shared" si="18"/>
        <v>0</v>
      </c>
      <c r="V44" s="136">
        <f t="shared" si="18"/>
        <v>0</v>
      </c>
      <c r="W44" s="136">
        <f t="shared" si="18"/>
        <v>0</v>
      </c>
      <c r="X44" s="140">
        <f t="shared" si="12"/>
        <v>0</v>
      </c>
      <c r="Y44" s="136">
        <v>0</v>
      </c>
      <c r="Z44" s="136">
        <v>0</v>
      </c>
      <c r="AA44" s="141">
        <f t="shared" si="16"/>
        <v>15000</v>
      </c>
      <c r="AB44" s="159">
        <f>AB46+AB48+AB47+AB49</f>
        <v>0</v>
      </c>
      <c r="AC44" s="159">
        <f>AC46+AC48+AC47+AC49</f>
        <v>0</v>
      </c>
      <c r="AD44" s="136">
        <f aca="true" t="shared" si="19" ref="AD44:AR44">AD46+AD48</f>
        <v>0</v>
      </c>
      <c r="AE44" s="136">
        <f>AE46+AE48</f>
        <v>15000</v>
      </c>
      <c r="AF44" s="136">
        <f t="shared" si="19"/>
        <v>0</v>
      </c>
      <c r="AG44" s="136">
        <f t="shared" si="19"/>
        <v>0</v>
      </c>
      <c r="AH44" s="136">
        <f t="shared" si="19"/>
        <v>0</v>
      </c>
      <c r="AI44" s="136">
        <f t="shared" si="19"/>
        <v>0</v>
      </c>
      <c r="AJ44" s="141">
        <f t="shared" si="17"/>
        <v>15000</v>
      </c>
      <c r="AK44" s="159">
        <f>AK46+AK48+AK47+AK49</f>
        <v>0</v>
      </c>
      <c r="AL44" s="159">
        <f>AL46+AL48+AL47+AL49</f>
        <v>0</v>
      </c>
      <c r="AM44" s="136">
        <f t="shared" si="19"/>
        <v>0</v>
      </c>
      <c r="AN44" s="159">
        <f>AN46+AN48</f>
        <v>15000</v>
      </c>
      <c r="AO44" s="136">
        <f t="shared" si="19"/>
        <v>0</v>
      </c>
      <c r="AP44" s="136">
        <f t="shared" si="19"/>
        <v>0</v>
      </c>
      <c r="AQ44" s="136">
        <f t="shared" si="19"/>
        <v>0</v>
      </c>
      <c r="AR44" s="136">
        <f t="shared" si="19"/>
        <v>0</v>
      </c>
      <c r="AS44" s="75"/>
      <c r="AT44" s="81"/>
    </row>
    <row r="45" spans="2:46" ht="15">
      <c r="B45" s="77" t="s">
        <v>68</v>
      </c>
      <c r="C45" s="134"/>
      <c r="D45" s="135"/>
      <c r="E45" s="134"/>
      <c r="F45" s="140"/>
      <c r="G45" s="140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40"/>
      <c r="Y45" s="136"/>
      <c r="Z45" s="136"/>
      <c r="AA45" s="141"/>
      <c r="AB45" s="159"/>
      <c r="AC45" s="159"/>
      <c r="AD45" s="136"/>
      <c r="AE45" s="136"/>
      <c r="AF45" s="136"/>
      <c r="AG45" s="136"/>
      <c r="AH45" s="136"/>
      <c r="AI45" s="136"/>
      <c r="AJ45" s="141"/>
      <c r="AK45" s="159"/>
      <c r="AL45" s="159"/>
      <c r="AM45" s="136"/>
      <c r="AN45" s="159"/>
      <c r="AO45" s="136"/>
      <c r="AP45" s="136"/>
      <c r="AQ45" s="136"/>
      <c r="AR45" s="136"/>
      <c r="AS45" s="75"/>
      <c r="AT45" s="81"/>
    </row>
    <row r="46" spans="2:46" ht="15">
      <c r="B46" s="77" t="s">
        <v>146</v>
      </c>
      <c r="C46" s="134">
        <v>250</v>
      </c>
      <c r="D46" s="135">
        <v>340</v>
      </c>
      <c r="E46" s="134">
        <v>290</v>
      </c>
      <c r="F46" s="140">
        <f t="shared" si="13"/>
        <v>15000</v>
      </c>
      <c r="G46" s="140">
        <f t="shared" si="15"/>
        <v>15000</v>
      </c>
      <c r="H46" s="136">
        <v>0</v>
      </c>
      <c r="I46" s="136">
        <v>0</v>
      </c>
      <c r="J46" s="136">
        <v>0</v>
      </c>
      <c r="K46" s="136">
        <v>0</v>
      </c>
      <c r="L46" s="136">
        <v>0</v>
      </c>
      <c r="M46" s="136">
        <v>15000</v>
      </c>
      <c r="N46" s="136">
        <v>0</v>
      </c>
      <c r="O46" s="136">
        <v>0</v>
      </c>
      <c r="P46" s="136">
        <v>0</v>
      </c>
      <c r="Q46" s="136">
        <v>0</v>
      </c>
      <c r="R46" s="136">
        <v>0</v>
      </c>
      <c r="S46" s="136">
        <v>0</v>
      </c>
      <c r="T46" s="136">
        <v>0</v>
      </c>
      <c r="U46" s="136">
        <v>0</v>
      </c>
      <c r="V46" s="136">
        <v>0</v>
      </c>
      <c r="W46" s="136">
        <v>0</v>
      </c>
      <c r="X46" s="140">
        <f t="shared" si="12"/>
        <v>0</v>
      </c>
      <c r="Y46" s="136">
        <v>0</v>
      </c>
      <c r="Z46" s="136">
        <v>0</v>
      </c>
      <c r="AA46" s="141">
        <f aca="true" t="shared" si="20" ref="AA46:AA63">AB46+AC46+AD46+AE46+AF46+AG46+AH46+AI46</f>
        <v>15000</v>
      </c>
      <c r="AB46" s="159">
        <v>0</v>
      </c>
      <c r="AC46" s="159">
        <v>0</v>
      </c>
      <c r="AD46" s="136">
        <v>0</v>
      </c>
      <c r="AE46" s="136">
        <v>15000</v>
      </c>
      <c r="AF46" s="136">
        <v>0</v>
      </c>
      <c r="AG46" s="136">
        <v>0</v>
      </c>
      <c r="AH46" s="136">
        <v>0</v>
      </c>
      <c r="AI46" s="136">
        <v>0</v>
      </c>
      <c r="AJ46" s="141">
        <f aca="true" t="shared" si="21" ref="AJ46:AJ63">AK46+AL46+AM46+AN46+AO46+AP46+AQ46+AR46</f>
        <v>15000</v>
      </c>
      <c r="AK46" s="159">
        <v>0</v>
      </c>
      <c r="AL46" s="159">
        <v>0</v>
      </c>
      <c r="AM46" s="136">
        <v>0</v>
      </c>
      <c r="AN46" s="159">
        <v>15000</v>
      </c>
      <c r="AO46" s="136">
        <v>0</v>
      </c>
      <c r="AP46" s="136">
        <v>0</v>
      </c>
      <c r="AQ46" s="136">
        <v>0</v>
      </c>
      <c r="AR46" s="136">
        <v>0</v>
      </c>
      <c r="AS46" s="75"/>
      <c r="AT46" s="81"/>
    </row>
    <row r="47" spans="2:46" ht="15">
      <c r="B47" s="77" t="s">
        <v>308</v>
      </c>
      <c r="C47" s="134">
        <v>250</v>
      </c>
      <c r="D47" s="135">
        <v>350</v>
      </c>
      <c r="E47" s="134">
        <v>290</v>
      </c>
      <c r="F47" s="140">
        <f>G47+X47</f>
        <v>0</v>
      </c>
      <c r="G47" s="140">
        <f>H47+M47+S47+T47+U47+V47+W47+I47+J47+K47+N47+O47+P47+Q47</f>
        <v>0</v>
      </c>
      <c r="H47" s="136">
        <v>0</v>
      </c>
      <c r="I47" s="136">
        <v>0</v>
      </c>
      <c r="J47" s="136">
        <v>0</v>
      </c>
      <c r="K47" s="136">
        <v>0</v>
      </c>
      <c r="L47" s="136">
        <v>0</v>
      </c>
      <c r="M47" s="136">
        <v>0</v>
      </c>
      <c r="N47" s="136">
        <v>0</v>
      </c>
      <c r="O47" s="136">
        <v>0</v>
      </c>
      <c r="P47" s="136">
        <v>0</v>
      </c>
      <c r="Q47" s="136">
        <v>0</v>
      </c>
      <c r="R47" s="136">
        <v>0</v>
      </c>
      <c r="S47" s="136">
        <v>0</v>
      </c>
      <c r="T47" s="136">
        <v>0</v>
      </c>
      <c r="U47" s="136">
        <v>0</v>
      </c>
      <c r="V47" s="136">
        <v>0</v>
      </c>
      <c r="W47" s="136">
        <v>0</v>
      </c>
      <c r="X47" s="140">
        <f>Y47+Z47</f>
        <v>0</v>
      </c>
      <c r="Y47" s="136">
        <v>0</v>
      </c>
      <c r="Z47" s="136">
        <v>0</v>
      </c>
      <c r="AA47" s="141">
        <f t="shared" si="20"/>
        <v>0</v>
      </c>
      <c r="AB47" s="159">
        <v>0</v>
      </c>
      <c r="AC47" s="159">
        <v>0</v>
      </c>
      <c r="AD47" s="136">
        <v>0</v>
      </c>
      <c r="AE47" s="136">
        <v>0</v>
      </c>
      <c r="AF47" s="136">
        <v>0</v>
      </c>
      <c r="AG47" s="136">
        <v>0</v>
      </c>
      <c r="AH47" s="136">
        <v>0</v>
      </c>
      <c r="AI47" s="136">
        <v>0</v>
      </c>
      <c r="AJ47" s="141">
        <f t="shared" si="21"/>
        <v>0</v>
      </c>
      <c r="AK47" s="159">
        <v>0</v>
      </c>
      <c r="AL47" s="159">
        <v>0</v>
      </c>
      <c r="AM47" s="136">
        <v>0</v>
      </c>
      <c r="AN47" s="159">
        <v>0</v>
      </c>
      <c r="AO47" s="136">
        <v>0</v>
      </c>
      <c r="AP47" s="136">
        <v>0</v>
      </c>
      <c r="AQ47" s="136">
        <v>0</v>
      </c>
      <c r="AR47" s="136">
        <v>0</v>
      </c>
      <c r="AS47" s="75"/>
      <c r="AT47" s="81"/>
    </row>
    <row r="48" spans="2:46" ht="120">
      <c r="B48" s="77" t="s">
        <v>249</v>
      </c>
      <c r="C48" s="134">
        <v>250</v>
      </c>
      <c r="D48" s="135">
        <v>113</v>
      </c>
      <c r="E48" s="134">
        <v>226</v>
      </c>
      <c r="F48" s="140">
        <f t="shared" si="13"/>
        <v>0</v>
      </c>
      <c r="G48" s="140">
        <f t="shared" si="15"/>
        <v>0</v>
      </c>
      <c r="H48" s="136">
        <v>0</v>
      </c>
      <c r="I48" s="136">
        <v>0</v>
      </c>
      <c r="J48" s="136">
        <v>0</v>
      </c>
      <c r="K48" s="136">
        <v>0</v>
      </c>
      <c r="L48" s="136">
        <v>0</v>
      </c>
      <c r="M48" s="136">
        <v>0</v>
      </c>
      <c r="N48" s="136">
        <v>0</v>
      </c>
      <c r="O48" s="136">
        <v>0</v>
      </c>
      <c r="P48" s="136">
        <v>0</v>
      </c>
      <c r="Q48" s="136">
        <v>0</v>
      </c>
      <c r="R48" s="136">
        <v>0</v>
      </c>
      <c r="S48" s="136">
        <v>0</v>
      </c>
      <c r="T48" s="136">
        <v>0</v>
      </c>
      <c r="U48" s="136">
        <v>0</v>
      </c>
      <c r="V48" s="136">
        <v>0</v>
      </c>
      <c r="W48" s="136">
        <v>0</v>
      </c>
      <c r="X48" s="140">
        <f t="shared" si="12"/>
        <v>0</v>
      </c>
      <c r="Y48" s="136">
        <v>0</v>
      </c>
      <c r="Z48" s="136">
        <v>0</v>
      </c>
      <c r="AA48" s="141">
        <f t="shared" si="20"/>
        <v>0</v>
      </c>
      <c r="AB48" s="159">
        <v>0</v>
      </c>
      <c r="AC48" s="159">
        <v>0</v>
      </c>
      <c r="AD48" s="136">
        <v>0</v>
      </c>
      <c r="AE48" s="136">
        <v>0</v>
      </c>
      <c r="AF48" s="136">
        <v>0</v>
      </c>
      <c r="AG48" s="136">
        <v>0</v>
      </c>
      <c r="AH48" s="136">
        <v>0</v>
      </c>
      <c r="AI48" s="136">
        <v>0</v>
      </c>
      <c r="AJ48" s="141">
        <f t="shared" si="21"/>
        <v>0</v>
      </c>
      <c r="AK48" s="159">
        <v>0</v>
      </c>
      <c r="AL48" s="159">
        <v>0</v>
      </c>
      <c r="AM48" s="136">
        <v>0</v>
      </c>
      <c r="AN48" s="159">
        <v>0</v>
      </c>
      <c r="AO48" s="136">
        <v>0</v>
      </c>
      <c r="AP48" s="136">
        <v>0</v>
      </c>
      <c r="AQ48" s="136">
        <v>0</v>
      </c>
      <c r="AR48" s="136">
        <v>0</v>
      </c>
      <c r="AS48" s="75"/>
      <c r="AT48" s="81"/>
    </row>
    <row r="49" spans="2:46" ht="60">
      <c r="B49" s="80" t="s">
        <v>247</v>
      </c>
      <c r="C49" s="134">
        <v>250</v>
      </c>
      <c r="D49" s="135">
        <v>112</v>
      </c>
      <c r="E49" s="134">
        <v>226</v>
      </c>
      <c r="F49" s="140">
        <f>G49+X49</f>
        <v>0</v>
      </c>
      <c r="G49" s="140">
        <f>H49+M49+S49+I49+J49+K49+N49+O49+P49+Q49+T49+U49+V49+W49</f>
        <v>0</v>
      </c>
      <c r="H49" s="136">
        <v>0</v>
      </c>
      <c r="I49" s="136">
        <v>0</v>
      </c>
      <c r="J49" s="136">
        <v>0</v>
      </c>
      <c r="K49" s="136">
        <v>0</v>
      </c>
      <c r="L49" s="136">
        <v>0</v>
      </c>
      <c r="M49" s="136">
        <v>0</v>
      </c>
      <c r="N49" s="136">
        <v>0</v>
      </c>
      <c r="O49" s="136">
        <v>0</v>
      </c>
      <c r="P49" s="136">
        <v>0</v>
      </c>
      <c r="Q49" s="136">
        <v>0</v>
      </c>
      <c r="R49" s="136">
        <v>0</v>
      </c>
      <c r="S49" s="136">
        <v>0</v>
      </c>
      <c r="T49" s="136">
        <v>0</v>
      </c>
      <c r="U49" s="136">
        <v>0</v>
      </c>
      <c r="V49" s="136">
        <v>0</v>
      </c>
      <c r="W49" s="136">
        <v>0</v>
      </c>
      <c r="X49" s="140">
        <f>Y49+Z49</f>
        <v>0</v>
      </c>
      <c r="Y49" s="136">
        <v>0</v>
      </c>
      <c r="Z49" s="136">
        <v>0</v>
      </c>
      <c r="AA49" s="141">
        <f t="shared" si="20"/>
        <v>0</v>
      </c>
      <c r="AB49" s="159">
        <v>0</v>
      </c>
      <c r="AC49" s="159">
        <v>0</v>
      </c>
      <c r="AD49" s="136">
        <v>0</v>
      </c>
      <c r="AE49" s="136">
        <v>0</v>
      </c>
      <c r="AF49" s="136">
        <v>0</v>
      </c>
      <c r="AG49" s="136">
        <v>0</v>
      </c>
      <c r="AH49" s="136">
        <v>0</v>
      </c>
      <c r="AI49" s="136">
        <v>0</v>
      </c>
      <c r="AJ49" s="141">
        <f t="shared" si="21"/>
        <v>0</v>
      </c>
      <c r="AK49" s="159">
        <v>0</v>
      </c>
      <c r="AL49" s="159">
        <v>0</v>
      </c>
      <c r="AM49" s="136">
        <v>0</v>
      </c>
      <c r="AN49" s="159">
        <v>0</v>
      </c>
      <c r="AO49" s="136">
        <v>0</v>
      </c>
      <c r="AP49" s="136">
        <v>0</v>
      </c>
      <c r="AQ49" s="136">
        <v>0</v>
      </c>
      <c r="AR49" s="136">
        <v>0</v>
      </c>
      <c r="AS49" s="75"/>
      <c r="AT49" s="81"/>
    </row>
    <row r="50" spans="2:46" ht="45">
      <c r="B50" s="80" t="s">
        <v>147</v>
      </c>
      <c r="C50" s="134">
        <v>260</v>
      </c>
      <c r="D50" s="135">
        <v>244</v>
      </c>
      <c r="E50" s="119"/>
      <c r="F50" s="140">
        <f>G50+X50+U50</f>
        <v>1755540.4</v>
      </c>
      <c r="G50" s="140">
        <f>H50+I50+J50+K50+L50+M50+N50+O50+P50+Q50+R50+S50</f>
        <v>1755540.4</v>
      </c>
      <c r="H50" s="140">
        <f>H51+H52+H54+H61+H62+H63+H65+H66+H67+H55+H56+H57+H58+H59+H60+H64+H53+H86</f>
        <v>207172</v>
      </c>
      <c r="I50" s="140">
        <f aca="true" t="shared" si="22" ref="I50:Z50">I51+I52+I54+I61+I62+I63+I65+I66+I67+I55+I56+I57+I58+I59+I60+I64+I53+I86</f>
        <v>9400</v>
      </c>
      <c r="J50" s="140">
        <f t="shared" si="22"/>
        <v>0</v>
      </c>
      <c r="K50" s="140">
        <f t="shared" si="22"/>
        <v>0</v>
      </c>
      <c r="L50" s="140">
        <f t="shared" si="22"/>
        <v>0</v>
      </c>
      <c r="M50" s="140">
        <f t="shared" si="22"/>
        <v>1465398.4</v>
      </c>
      <c r="N50" s="140">
        <f t="shared" si="22"/>
        <v>0</v>
      </c>
      <c r="O50" s="140">
        <f t="shared" si="22"/>
        <v>0</v>
      </c>
      <c r="P50" s="140">
        <f t="shared" si="22"/>
        <v>5500</v>
      </c>
      <c r="Q50" s="140">
        <f t="shared" si="22"/>
        <v>7000</v>
      </c>
      <c r="R50" s="140">
        <f t="shared" si="22"/>
        <v>0</v>
      </c>
      <c r="S50" s="140">
        <f t="shared" si="22"/>
        <v>61070</v>
      </c>
      <c r="T50" s="140">
        <f t="shared" si="22"/>
        <v>0</v>
      </c>
      <c r="U50" s="140">
        <f t="shared" si="22"/>
        <v>0</v>
      </c>
      <c r="V50" s="140">
        <f t="shared" si="22"/>
        <v>0</v>
      </c>
      <c r="W50" s="140">
        <f t="shared" si="22"/>
        <v>0</v>
      </c>
      <c r="X50" s="140">
        <f t="shared" si="22"/>
        <v>0</v>
      </c>
      <c r="Y50" s="140">
        <f t="shared" si="22"/>
        <v>0</v>
      </c>
      <c r="Z50" s="140">
        <f t="shared" si="22"/>
        <v>0</v>
      </c>
      <c r="AA50" s="141">
        <f>AB50+AC50+AD50+AE50+AF50+AG50+AH50+AI50</f>
        <v>3151608.57</v>
      </c>
      <c r="AB50" s="160">
        <f>AB51+AB52+AB54+AB61+AB62+AB63+AB65+AB66+AB67+AB55+AB56+AB57+AB58+AB59+AB60+AB64+AB53+AB86</f>
        <v>207172</v>
      </c>
      <c r="AC50" s="160">
        <f>AC51+AC52+AC54+AC61+AC62+AC63+AC65+AC66+AC67+AC55+AC56+AC57+AC58+AC59+AC60+AC64+AC53+AC86</f>
        <v>9400</v>
      </c>
      <c r="AD50" s="140">
        <v>0</v>
      </c>
      <c r="AE50" s="140">
        <f>AE51+AE52+AE54+AE61+AE62+AE63+AE65+AE66+AE67+AE55+AE56+AE57+AE58+AE59+AE60+AE64+AE53+AE86</f>
        <v>2855666.57</v>
      </c>
      <c r="AF50" s="140">
        <f>AF51+AF52+AF54+AF61+AF62+AF63+AF65+AF66+AF67+AF55+AF56+AF57+AF58+AF59+AF60+AF64+AF53+AF86</f>
        <v>0</v>
      </c>
      <c r="AG50" s="140">
        <f>AG51+AG52+AG54+AG61+AG62+AG63+AG65+AG66+AG67+AG55+AG56+AG57+AG58+AG59+AG60+AG64+AG53+AG86</f>
        <v>0</v>
      </c>
      <c r="AH50" s="140">
        <f>AH51+AH52+AH54+AH61+AH62+AH63+AH65+AH66+AH67+AH55+AH56+AH57+AH58+AH59+AH60+AH64+AH53+AH86</f>
        <v>5500</v>
      </c>
      <c r="AI50" s="140">
        <f>AI51+AI52+AI54+AI61+AI62+AI63+AI65+AI66+AI67+AI55+AI56+AI57+AI58+AI59+AI60+AI64+AI53+AI86</f>
        <v>73870</v>
      </c>
      <c r="AJ50" s="141">
        <f t="shared" si="21"/>
        <v>2651608.57</v>
      </c>
      <c r="AK50" s="160">
        <f>AK51+AK52+AK54+AK61+AK62+AK63+AK65+AK66+AK67+AK55+AK56+AK57+AK58+AK59+AK60+AK64+AK53+AK86</f>
        <v>207172</v>
      </c>
      <c r="AL50" s="160">
        <f>AL51+AL52+AL54+AL61+AL62+AL63+AL65+AL66+AL67+AL55+AL56+AL57+AL58+AL59+AL60+AL64+AL53+AL86</f>
        <v>9400</v>
      </c>
      <c r="AM50" s="140">
        <f aca="true" t="shared" si="23" ref="AM50:AR50">AM51+AM52+AM54+AM61+AM62+AM63+AM65+AM66+AM67+AM55+AM56+AM57+AM58+AM59+AM60+AM64+AM53+AM86</f>
        <v>0</v>
      </c>
      <c r="AN50" s="160">
        <f>AN51+AN52+AN54+AN61+AN62+AN63+AN65+AN66+AN67+AN55+AN56+AN57+AN58+AN59+AN60+AN64+AN53+AN86</f>
        <v>2355666.57</v>
      </c>
      <c r="AO50" s="140">
        <f t="shared" si="23"/>
        <v>0</v>
      </c>
      <c r="AP50" s="140">
        <v>0</v>
      </c>
      <c r="AQ50" s="140">
        <f t="shared" si="23"/>
        <v>5500</v>
      </c>
      <c r="AR50" s="140">
        <f t="shared" si="23"/>
        <v>73870</v>
      </c>
      <c r="AS50" s="75"/>
      <c r="AT50" s="81"/>
    </row>
    <row r="51" spans="2:46" ht="15">
      <c r="B51" s="80" t="s">
        <v>148</v>
      </c>
      <c r="C51" s="134">
        <v>260</v>
      </c>
      <c r="D51" s="135">
        <v>244</v>
      </c>
      <c r="E51" s="134">
        <v>221</v>
      </c>
      <c r="F51" s="140">
        <f aca="true" t="shared" si="24" ref="F51:F65">G51+X51</f>
        <v>28886.48</v>
      </c>
      <c r="G51" s="140">
        <f aca="true" t="shared" si="25" ref="G51:G92">H51+I51+J51+K51+L51+M51+N51+O51+P51+Q51+R51+S51</f>
        <v>28886.48</v>
      </c>
      <c r="H51" s="136">
        <v>20180</v>
      </c>
      <c r="I51" s="136">
        <v>0</v>
      </c>
      <c r="J51" s="136">
        <v>0</v>
      </c>
      <c r="K51" s="136">
        <v>0</v>
      </c>
      <c r="L51" s="136">
        <v>0</v>
      </c>
      <c r="M51" s="136">
        <v>8706.48</v>
      </c>
      <c r="N51" s="136">
        <v>0</v>
      </c>
      <c r="O51" s="136">
        <v>0</v>
      </c>
      <c r="P51" s="136">
        <v>0</v>
      </c>
      <c r="Q51" s="136">
        <v>0</v>
      </c>
      <c r="R51" s="136">
        <v>0</v>
      </c>
      <c r="S51" s="136">
        <v>0</v>
      </c>
      <c r="T51" s="136">
        <v>0</v>
      </c>
      <c r="U51" s="136">
        <v>0</v>
      </c>
      <c r="V51" s="136">
        <v>0</v>
      </c>
      <c r="W51" s="136">
        <v>0</v>
      </c>
      <c r="X51" s="140">
        <f t="shared" si="12"/>
        <v>0</v>
      </c>
      <c r="Y51" s="136">
        <v>0</v>
      </c>
      <c r="Z51" s="136">
        <v>0</v>
      </c>
      <c r="AA51" s="141">
        <f t="shared" si="20"/>
        <v>30154.65</v>
      </c>
      <c r="AB51" s="159">
        <v>20180</v>
      </c>
      <c r="AC51" s="159">
        <v>0</v>
      </c>
      <c r="AD51" s="136">
        <v>0</v>
      </c>
      <c r="AE51" s="136">
        <v>9974.65</v>
      </c>
      <c r="AF51" s="136">
        <v>0</v>
      </c>
      <c r="AG51" s="136">
        <v>0</v>
      </c>
      <c r="AH51" s="136">
        <v>0</v>
      </c>
      <c r="AI51" s="136">
        <v>0</v>
      </c>
      <c r="AJ51" s="141">
        <f t="shared" si="21"/>
        <v>30154.65</v>
      </c>
      <c r="AK51" s="159">
        <v>20180</v>
      </c>
      <c r="AL51" s="159">
        <v>0</v>
      </c>
      <c r="AM51" s="136">
        <v>0</v>
      </c>
      <c r="AN51" s="159">
        <v>9974.65</v>
      </c>
      <c r="AO51" s="136">
        <v>0</v>
      </c>
      <c r="AP51" s="136">
        <v>0</v>
      </c>
      <c r="AQ51" s="136">
        <v>0</v>
      </c>
      <c r="AR51" s="136">
        <v>0</v>
      </c>
      <c r="AS51" s="75"/>
      <c r="AT51" s="81"/>
    </row>
    <row r="52" spans="2:46" ht="15">
      <c r="B52" s="80" t="s">
        <v>149</v>
      </c>
      <c r="C52" s="134">
        <v>260</v>
      </c>
      <c r="D52" s="135">
        <v>244</v>
      </c>
      <c r="E52" s="134">
        <v>222</v>
      </c>
      <c r="F52" s="140">
        <f t="shared" si="24"/>
        <v>2000</v>
      </c>
      <c r="G52" s="140">
        <f t="shared" si="25"/>
        <v>2000</v>
      </c>
      <c r="H52" s="136">
        <v>0</v>
      </c>
      <c r="I52" s="136">
        <v>0</v>
      </c>
      <c r="J52" s="136">
        <v>0</v>
      </c>
      <c r="K52" s="136">
        <v>0</v>
      </c>
      <c r="L52" s="136">
        <v>0</v>
      </c>
      <c r="M52" s="136">
        <v>2000</v>
      </c>
      <c r="N52" s="136">
        <v>0</v>
      </c>
      <c r="O52" s="136">
        <v>0</v>
      </c>
      <c r="P52" s="136">
        <v>0</v>
      </c>
      <c r="Q52" s="136">
        <v>0</v>
      </c>
      <c r="R52" s="136">
        <v>0</v>
      </c>
      <c r="S52" s="136">
        <v>0</v>
      </c>
      <c r="T52" s="136">
        <v>0</v>
      </c>
      <c r="U52" s="136">
        <v>0</v>
      </c>
      <c r="V52" s="136">
        <v>0</v>
      </c>
      <c r="W52" s="136">
        <v>0</v>
      </c>
      <c r="X52" s="140">
        <f t="shared" si="12"/>
        <v>0</v>
      </c>
      <c r="Y52" s="136">
        <v>0</v>
      </c>
      <c r="Z52" s="136">
        <v>0</v>
      </c>
      <c r="AA52" s="141">
        <f t="shared" si="20"/>
        <v>10000</v>
      </c>
      <c r="AB52" s="159">
        <v>0</v>
      </c>
      <c r="AC52" s="159">
        <v>0</v>
      </c>
      <c r="AD52" s="136">
        <v>0</v>
      </c>
      <c r="AE52" s="136">
        <v>10000</v>
      </c>
      <c r="AF52" s="136">
        <v>0</v>
      </c>
      <c r="AG52" s="136">
        <v>0</v>
      </c>
      <c r="AH52" s="136">
        <v>0</v>
      </c>
      <c r="AI52" s="136">
        <v>0</v>
      </c>
      <c r="AJ52" s="141">
        <f t="shared" si="21"/>
        <v>10000</v>
      </c>
      <c r="AK52" s="159">
        <v>0</v>
      </c>
      <c r="AL52" s="159">
        <v>0</v>
      </c>
      <c r="AM52" s="136">
        <v>0</v>
      </c>
      <c r="AN52" s="159">
        <v>10000</v>
      </c>
      <c r="AO52" s="136">
        <v>0</v>
      </c>
      <c r="AP52" s="136">
        <v>0</v>
      </c>
      <c r="AQ52" s="136">
        <v>0</v>
      </c>
      <c r="AR52" s="136">
        <v>0</v>
      </c>
      <c r="AS52" s="75"/>
      <c r="AT52" s="81"/>
    </row>
    <row r="53" spans="2:46" ht="15">
      <c r="B53" s="80" t="s">
        <v>309</v>
      </c>
      <c r="C53" s="134">
        <v>260</v>
      </c>
      <c r="D53" s="135">
        <v>244</v>
      </c>
      <c r="E53" s="134">
        <v>2230201</v>
      </c>
      <c r="F53" s="140">
        <f>G53+X53</f>
        <v>0</v>
      </c>
      <c r="G53" s="140">
        <f t="shared" si="25"/>
        <v>0</v>
      </c>
      <c r="H53" s="136">
        <v>0</v>
      </c>
      <c r="I53" s="136">
        <v>0</v>
      </c>
      <c r="J53" s="136">
        <v>0</v>
      </c>
      <c r="K53" s="136">
        <v>0</v>
      </c>
      <c r="L53" s="136">
        <v>0</v>
      </c>
      <c r="M53" s="136">
        <v>0</v>
      </c>
      <c r="N53" s="136">
        <v>0</v>
      </c>
      <c r="O53" s="136">
        <v>0</v>
      </c>
      <c r="P53" s="136">
        <v>0</v>
      </c>
      <c r="Q53" s="136">
        <v>0</v>
      </c>
      <c r="R53" s="136">
        <v>0</v>
      </c>
      <c r="S53" s="136">
        <v>0</v>
      </c>
      <c r="T53" s="136">
        <v>0</v>
      </c>
      <c r="U53" s="136">
        <v>0</v>
      </c>
      <c r="V53" s="136">
        <v>0</v>
      </c>
      <c r="W53" s="136">
        <v>0</v>
      </c>
      <c r="X53" s="140">
        <f>Y53+Z53</f>
        <v>0</v>
      </c>
      <c r="Y53" s="136">
        <v>0</v>
      </c>
      <c r="Z53" s="136">
        <v>0</v>
      </c>
      <c r="AA53" s="141">
        <f t="shared" si="20"/>
        <v>0</v>
      </c>
      <c r="AB53" s="159">
        <v>0</v>
      </c>
      <c r="AC53" s="159">
        <v>0</v>
      </c>
      <c r="AD53" s="136">
        <v>0</v>
      </c>
      <c r="AE53" s="136">
        <v>0</v>
      </c>
      <c r="AF53" s="136">
        <v>0</v>
      </c>
      <c r="AG53" s="136">
        <v>0</v>
      </c>
      <c r="AH53" s="136">
        <v>0</v>
      </c>
      <c r="AI53" s="136">
        <v>0</v>
      </c>
      <c r="AJ53" s="141">
        <f t="shared" si="21"/>
        <v>0</v>
      </c>
      <c r="AK53" s="159">
        <v>0</v>
      </c>
      <c r="AL53" s="159">
        <v>0</v>
      </c>
      <c r="AM53" s="136">
        <v>0</v>
      </c>
      <c r="AN53" s="159">
        <v>0</v>
      </c>
      <c r="AO53" s="136">
        <v>0</v>
      </c>
      <c r="AP53" s="136">
        <v>0</v>
      </c>
      <c r="AQ53" s="136">
        <v>0</v>
      </c>
      <c r="AR53" s="136">
        <v>0</v>
      </c>
      <c r="AS53" s="75"/>
      <c r="AT53" s="81"/>
    </row>
    <row r="54" spans="2:46" ht="15">
      <c r="B54" s="80" t="s">
        <v>310</v>
      </c>
      <c r="C54" s="134">
        <v>260</v>
      </c>
      <c r="D54" s="135">
        <v>244</v>
      </c>
      <c r="E54" s="134">
        <v>2230203</v>
      </c>
      <c r="F54" s="140">
        <f t="shared" si="24"/>
        <v>0</v>
      </c>
      <c r="G54" s="140">
        <f t="shared" si="25"/>
        <v>0</v>
      </c>
      <c r="H54" s="136">
        <v>0</v>
      </c>
      <c r="I54" s="136">
        <v>0</v>
      </c>
      <c r="J54" s="136">
        <v>0</v>
      </c>
      <c r="K54" s="136">
        <v>0</v>
      </c>
      <c r="L54" s="136">
        <v>0</v>
      </c>
      <c r="M54" s="136">
        <v>0</v>
      </c>
      <c r="N54" s="136">
        <v>0</v>
      </c>
      <c r="O54" s="136">
        <v>0</v>
      </c>
      <c r="P54" s="136">
        <v>0</v>
      </c>
      <c r="Q54" s="136">
        <v>0</v>
      </c>
      <c r="R54" s="136">
        <v>0</v>
      </c>
      <c r="S54" s="136">
        <v>0</v>
      </c>
      <c r="T54" s="136">
        <v>0</v>
      </c>
      <c r="U54" s="136">
        <v>0</v>
      </c>
      <c r="V54" s="136">
        <v>0</v>
      </c>
      <c r="W54" s="136">
        <v>0</v>
      </c>
      <c r="X54" s="140">
        <f t="shared" si="12"/>
        <v>0</v>
      </c>
      <c r="Y54" s="136">
        <v>0</v>
      </c>
      <c r="Z54" s="136">
        <v>0</v>
      </c>
      <c r="AA54" s="141">
        <f t="shared" si="20"/>
        <v>0</v>
      </c>
      <c r="AB54" s="159">
        <v>0</v>
      </c>
      <c r="AC54" s="159">
        <v>0</v>
      </c>
      <c r="AD54" s="136">
        <v>0</v>
      </c>
      <c r="AE54" s="136">
        <v>0</v>
      </c>
      <c r="AF54" s="136">
        <v>0</v>
      </c>
      <c r="AG54" s="136">
        <v>0</v>
      </c>
      <c r="AH54" s="136">
        <v>0</v>
      </c>
      <c r="AI54" s="136">
        <v>0</v>
      </c>
      <c r="AJ54" s="141">
        <f t="shared" si="21"/>
        <v>0</v>
      </c>
      <c r="AK54" s="159">
        <v>0</v>
      </c>
      <c r="AL54" s="159">
        <v>0</v>
      </c>
      <c r="AM54" s="136">
        <v>0</v>
      </c>
      <c r="AN54" s="159">
        <v>0</v>
      </c>
      <c r="AO54" s="136">
        <v>0</v>
      </c>
      <c r="AP54" s="136">
        <v>0</v>
      </c>
      <c r="AQ54" s="136">
        <v>0</v>
      </c>
      <c r="AR54" s="136">
        <v>0</v>
      </c>
      <c r="AS54" s="75"/>
      <c r="AT54" s="81"/>
    </row>
    <row r="55" spans="2:46" ht="30">
      <c r="B55" s="80" t="s">
        <v>311</v>
      </c>
      <c r="C55" s="134">
        <v>260</v>
      </c>
      <c r="D55" s="135">
        <v>244</v>
      </c>
      <c r="E55" s="134">
        <v>2230205</v>
      </c>
      <c r="F55" s="140">
        <f t="shared" si="24"/>
        <v>0</v>
      </c>
      <c r="G55" s="140">
        <f t="shared" si="25"/>
        <v>0</v>
      </c>
      <c r="H55" s="136">
        <v>0</v>
      </c>
      <c r="I55" s="136">
        <v>0</v>
      </c>
      <c r="J55" s="136">
        <v>0</v>
      </c>
      <c r="K55" s="136">
        <v>0</v>
      </c>
      <c r="L55" s="136">
        <v>0</v>
      </c>
      <c r="M55" s="136">
        <v>0</v>
      </c>
      <c r="N55" s="136">
        <v>0</v>
      </c>
      <c r="O55" s="136">
        <v>0</v>
      </c>
      <c r="P55" s="136">
        <v>0</v>
      </c>
      <c r="Q55" s="136">
        <v>0</v>
      </c>
      <c r="R55" s="136">
        <v>0</v>
      </c>
      <c r="S55" s="136">
        <v>0</v>
      </c>
      <c r="T55" s="136">
        <v>0</v>
      </c>
      <c r="U55" s="136">
        <v>0</v>
      </c>
      <c r="V55" s="136">
        <v>0</v>
      </c>
      <c r="W55" s="136">
        <v>0</v>
      </c>
      <c r="X55" s="140">
        <f t="shared" si="12"/>
        <v>0</v>
      </c>
      <c r="Y55" s="136">
        <v>0</v>
      </c>
      <c r="Z55" s="136">
        <v>0</v>
      </c>
      <c r="AA55" s="141">
        <f t="shared" si="20"/>
        <v>0</v>
      </c>
      <c r="AB55" s="159">
        <v>0</v>
      </c>
      <c r="AC55" s="159">
        <v>0</v>
      </c>
      <c r="AD55" s="136">
        <v>0</v>
      </c>
      <c r="AE55" s="136">
        <v>0</v>
      </c>
      <c r="AF55" s="136">
        <v>0</v>
      </c>
      <c r="AG55" s="136">
        <v>0</v>
      </c>
      <c r="AH55" s="136">
        <v>0</v>
      </c>
      <c r="AI55" s="136">
        <v>0</v>
      </c>
      <c r="AJ55" s="141">
        <f t="shared" si="21"/>
        <v>0</v>
      </c>
      <c r="AK55" s="159">
        <v>0</v>
      </c>
      <c r="AL55" s="159">
        <v>0</v>
      </c>
      <c r="AM55" s="136">
        <v>0</v>
      </c>
      <c r="AN55" s="159">
        <v>0</v>
      </c>
      <c r="AO55" s="136">
        <v>0</v>
      </c>
      <c r="AP55" s="136">
        <v>0</v>
      </c>
      <c r="AQ55" s="136">
        <v>0</v>
      </c>
      <c r="AR55" s="136">
        <v>0</v>
      </c>
      <c r="AS55" s="75"/>
      <c r="AT55" s="81"/>
    </row>
    <row r="56" spans="2:46" ht="15">
      <c r="B56" s="80" t="s">
        <v>312</v>
      </c>
      <c r="C56" s="134">
        <v>260</v>
      </c>
      <c r="D56" s="135">
        <v>244</v>
      </c>
      <c r="E56" s="134">
        <v>2230299</v>
      </c>
      <c r="F56" s="140">
        <f t="shared" si="24"/>
        <v>270597.52</v>
      </c>
      <c r="G56" s="140">
        <f t="shared" si="25"/>
        <v>270597.52</v>
      </c>
      <c r="H56" s="136">
        <v>0</v>
      </c>
      <c r="I56" s="136">
        <v>0</v>
      </c>
      <c r="J56" s="136">
        <v>0</v>
      </c>
      <c r="K56" s="136">
        <v>0</v>
      </c>
      <c r="L56" s="136">
        <v>0</v>
      </c>
      <c r="M56" s="136">
        <v>270597.52</v>
      </c>
      <c r="N56" s="136">
        <v>0</v>
      </c>
      <c r="O56" s="136">
        <v>0</v>
      </c>
      <c r="P56" s="136">
        <v>0</v>
      </c>
      <c r="Q56" s="136">
        <v>0</v>
      </c>
      <c r="R56" s="136">
        <v>0</v>
      </c>
      <c r="S56" s="136">
        <v>0</v>
      </c>
      <c r="T56" s="136">
        <v>0</v>
      </c>
      <c r="U56" s="136">
        <v>0</v>
      </c>
      <c r="V56" s="136">
        <v>0</v>
      </c>
      <c r="W56" s="136">
        <v>0</v>
      </c>
      <c r="X56" s="140">
        <f t="shared" si="12"/>
        <v>0</v>
      </c>
      <c r="Y56" s="136">
        <v>0</v>
      </c>
      <c r="Z56" s="136">
        <v>0</v>
      </c>
      <c r="AA56" s="141">
        <f t="shared" si="20"/>
        <v>320597.52</v>
      </c>
      <c r="AB56" s="159">
        <v>0</v>
      </c>
      <c r="AC56" s="159">
        <v>0</v>
      </c>
      <c r="AD56" s="136">
        <v>0</v>
      </c>
      <c r="AE56" s="136">
        <v>320597.52</v>
      </c>
      <c r="AF56" s="136">
        <v>0</v>
      </c>
      <c r="AG56" s="136">
        <v>0</v>
      </c>
      <c r="AH56" s="136">
        <v>0</v>
      </c>
      <c r="AI56" s="136">
        <v>0</v>
      </c>
      <c r="AJ56" s="141">
        <f t="shared" si="21"/>
        <v>320597.52</v>
      </c>
      <c r="AK56" s="159">
        <v>0</v>
      </c>
      <c r="AL56" s="159">
        <v>0</v>
      </c>
      <c r="AM56" s="136">
        <v>0</v>
      </c>
      <c r="AN56" s="159">
        <v>320597.52</v>
      </c>
      <c r="AO56" s="136">
        <v>0</v>
      </c>
      <c r="AP56" s="136">
        <v>0</v>
      </c>
      <c r="AQ56" s="136">
        <v>0</v>
      </c>
      <c r="AR56" s="136">
        <v>0</v>
      </c>
      <c r="AS56" s="75"/>
      <c r="AT56" s="81"/>
    </row>
    <row r="57" spans="2:46" ht="30">
      <c r="B57" s="80" t="s">
        <v>313</v>
      </c>
      <c r="C57" s="134">
        <v>260</v>
      </c>
      <c r="D57" s="135">
        <v>244</v>
      </c>
      <c r="E57" s="134">
        <v>2230611</v>
      </c>
      <c r="F57" s="140">
        <f t="shared" si="24"/>
        <v>0</v>
      </c>
      <c r="G57" s="140">
        <f t="shared" si="25"/>
        <v>0</v>
      </c>
      <c r="H57" s="136">
        <v>0</v>
      </c>
      <c r="I57" s="136">
        <v>0</v>
      </c>
      <c r="J57" s="136">
        <v>0</v>
      </c>
      <c r="K57" s="136">
        <v>0</v>
      </c>
      <c r="L57" s="136">
        <v>0</v>
      </c>
      <c r="M57" s="136">
        <v>0</v>
      </c>
      <c r="N57" s="136">
        <v>0</v>
      </c>
      <c r="O57" s="136">
        <v>0</v>
      </c>
      <c r="P57" s="136">
        <v>0</v>
      </c>
      <c r="Q57" s="136">
        <v>0</v>
      </c>
      <c r="R57" s="136">
        <v>0</v>
      </c>
      <c r="S57" s="136">
        <v>0</v>
      </c>
      <c r="T57" s="136">
        <v>0</v>
      </c>
      <c r="U57" s="136">
        <v>0</v>
      </c>
      <c r="V57" s="136">
        <v>0</v>
      </c>
      <c r="W57" s="136">
        <v>0</v>
      </c>
      <c r="X57" s="140">
        <f t="shared" si="12"/>
        <v>0</v>
      </c>
      <c r="Y57" s="136">
        <v>0</v>
      </c>
      <c r="Z57" s="136">
        <v>0</v>
      </c>
      <c r="AA57" s="141">
        <f t="shared" si="20"/>
        <v>0</v>
      </c>
      <c r="AB57" s="159">
        <v>0</v>
      </c>
      <c r="AC57" s="159">
        <v>0</v>
      </c>
      <c r="AD57" s="136">
        <v>0</v>
      </c>
      <c r="AE57" s="136">
        <v>0</v>
      </c>
      <c r="AF57" s="136">
        <v>0</v>
      </c>
      <c r="AG57" s="136">
        <v>0</v>
      </c>
      <c r="AH57" s="136">
        <v>0</v>
      </c>
      <c r="AI57" s="136">
        <v>0</v>
      </c>
      <c r="AJ57" s="141">
        <f t="shared" si="21"/>
        <v>0</v>
      </c>
      <c r="AK57" s="159">
        <v>0</v>
      </c>
      <c r="AL57" s="159">
        <v>0</v>
      </c>
      <c r="AM57" s="136">
        <v>0</v>
      </c>
      <c r="AN57" s="159">
        <v>0</v>
      </c>
      <c r="AO57" s="136">
        <v>0</v>
      </c>
      <c r="AP57" s="136">
        <v>0</v>
      </c>
      <c r="AQ57" s="136">
        <v>0</v>
      </c>
      <c r="AR57" s="136">
        <v>0</v>
      </c>
      <c r="AS57" s="75"/>
      <c r="AT57" s="81"/>
    </row>
    <row r="58" spans="2:46" ht="15">
      <c r="B58" s="80" t="s">
        <v>314</v>
      </c>
      <c r="C58" s="134">
        <v>260</v>
      </c>
      <c r="D58" s="135">
        <v>244</v>
      </c>
      <c r="E58" s="134">
        <v>2230612</v>
      </c>
      <c r="F58" s="140">
        <f t="shared" si="24"/>
        <v>0</v>
      </c>
      <c r="G58" s="140">
        <f t="shared" si="25"/>
        <v>0</v>
      </c>
      <c r="H58" s="136">
        <v>0</v>
      </c>
      <c r="I58" s="136">
        <v>0</v>
      </c>
      <c r="J58" s="136">
        <v>0</v>
      </c>
      <c r="K58" s="136">
        <v>0</v>
      </c>
      <c r="L58" s="136">
        <v>0</v>
      </c>
      <c r="M58" s="136">
        <v>0</v>
      </c>
      <c r="N58" s="136">
        <v>0</v>
      </c>
      <c r="O58" s="136">
        <v>0</v>
      </c>
      <c r="P58" s="136">
        <v>0</v>
      </c>
      <c r="Q58" s="136">
        <v>0</v>
      </c>
      <c r="R58" s="136">
        <v>0</v>
      </c>
      <c r="S58" s="136">
        <v>0</v>
      </c>
      <c r="T58" s="136">
        <v>0</v>
      </c>
      <c r="U58" s="136">
        <v>0</v>
      </c>
      <c r="V58" s="136">
        <v>0</v>
      </c>
      <c r="W58" s="136">
        <v>0</v>
      </c>
      <c r="X58" s="140">
        <f t="shared" si="12"/>
        <v>0</v>
      </c>
      <c r="Y58" s="136">
        <v>0</v>
      </c>
      <c r="Z58" s="136">
        <v>0</v>
      </c>
      <c r="AA58" s="141">
        <f t="shared" si="20"/>
        <v>0</v>
      </c>
      <c r="AB58" s="159">
        <v>0</v>
      </c>
      <c r="AC58" s="159">
        <v>0</v>
      </c>
      <c r="AD58" s="136">
        <v>0</v>
      </c>
      <c r="AE58" s="136">
        <v>0</v>
      </c>
      <c r="AF58" s="136">
        <v>0</v>
      </c>
      <c r="AG58" s="136">
        <v>0</v>
      </c>
      <c r="AH58" s="136">
        <v>0</v>
      </c>
      <c r="AI58" s="136">
        <v>0</v>
      </c>
      <c r="AJ58" s="141">
        <f t="shared" si="21"/>
        <v>0</v>
      </c>
      <c r="AK58" s="159">
        <v>0</v>
      </c>
      <c r="AL58" s="159">
        <v>0</v>
      </c>
      <c r="AM58" s="136">
        <v>0</v>
      </c>
      <c r="AN58" s="159">
        <v>0</v>
      </c>
      <c r="AO58" s="136">
        <v>0</v>
      </c>
      <c r="AP58" s="136">
        <v>0</v>
      </c>
      <c r="AQ58" s="136">
        <v>0</v>
      </c>
      <c r="AR58" s="136">
        <v>0</v>
      </c>
      <c r="AS58" s="75"/>
      <c r="AT58" s="81"/>
    </row>
    <row r="59" spans="2:46" ht="15">
      <c r="B59" s="80" t="s">
        <v>315</v>
      </c>
      <c r="C59" s="134">
        <v>260</v>
      </c>
      <c r="D59" s="135">
        <v>244</v>
      </c>
      <c r="E59" s="134">
        <v>2230615</v>
      </c>
      <c r="F59" s="140">
        <f t="shared" si="24"/>
        <v>0</v>
      </c>
      <c r="G59" s="140">
        <f t="shared" si="25"/>
        <v>0</v>
      </c>
      <c r="H59" s="136">
        <v>0</v>
      </c>
      <c r="I59" s="136">
        <v>0</v>
      </c>
      <c r="J59" s="136">
        <v>0</v>
      </c>
      <c r="K59" s="136">
        <v>0</v>
      </c>
      <c r="L59" s="136">
        <v>0</v>
      </c>
      <c r="M59" s="136">
        <v>0</v>
      </c>
      <c r="N59" s="136">
        <v>0</v>
      </c>
      <c r="O59" s="136">
        <v>0</v>
      </c>
      <c r="P59" s="136">
        <v>0</v>
      </c>
      <c r="Q59" s="136">
        <v>0</v>
      </c>
      <c r="R59" s="136">
        <v>0</v>
      </c>
      <c r="S59" s="136">
        <v>0</v>
      </c>
      <c r="T59" s="136">
        <v>0</v>
      </c>
      <c r="U59" s="136">
        <v>0</v>
      </c>
      <c r="V59" s="136">
        <v>0</v>
      </c>
      <c r="W59" s="136">
        <v>0</v>
      </c>
      <c r="X59" s="140">
        <f t="shared" si="12"/>
        <v>0</v>
      </c>
      <c r="Y59" s="136">
        <v>0</v>
      </c>
      <c r="Z59" s="136">
        <v>0</v>
      </c>
      <c r="AA59" s="141">
        <f t="shared" si="20"/>
        <v>0</v>
      </c>
      <c r="AB59" s="159">
        <v>0</v>
      </c>
      <c r="AC59" s="159">
        <v>0</v>
      </c>
      <c r="AD59" s="136">
        <v>0</v>
      </c>
      <c r="AE59" s="136">
        <v>0</v>
      </c>
      <c r="AF59" s="136">
        <v>0</v>
      </c>
      <c r="AG59" s="136">
        <v>0</v>
      </c>
      <c r="AH59" s="136">
        <v>0</v>
      </c>
      <c r="AI59" s="136">
        <v>0</v>
      </c>
      <c r="AJ59" s="141">
        <f t="shared" si="21"/>
        <v>0</v>
      </c>
      <c r="AK59" s="159">
        <v>0</v>
      </c>
      <c r="AL59" s="159">
        <v>0</v>
      </c>
      <c r="AM59" s="136">
        <v>0</v>
      </c>
      <c r="AN59" s="159">
        <v>0</v>
      </c>
      <c r="AO59" s="136">
        <v>0</v>
      </c>
      <c r="AP59" s="136">
        <v>0</v>
      </c>
      <c r="AQ59" s="136">
        <v>0</v>
      </c>
      <c r="AR59" s="136">
        <v>0</v>
      </c>
      <c r="AS59" s="75"/>
      <c r="AT59" s="81"/>
    </row>
    <row r="60" spans="2:46" ht="15">
      <c r="B60" s="80" t="s">
        <v>316</v>
      </c>
      <c r="C60" s="134">
        <v>260</v>
      </c>
      <c r="D60" s="135">
        <v>244</v>
      </c>
      <c r="E60" s="134">
        <v>2230616</v>
      </c>
      <c r="F60" s="140">
        <f t="shared" si="24"/>
        <v>0</v>
      </c>
      <c r="G60" s="140">
        <f t="shared" si="25"/>
        <v>0</v>
      </c>
      <c r="H60" s="136">
        <v>0</v>
      </c>
      <c r="I60" s="136">
        <v>0</v>
      </c>
      <c r="J60" s="136">
        <v>0</v>
      </c>
      <c r="K60" s="136">
        <v>0</v>
      </c>
      <c r="L60" s="136">
        <v>0</v>
      </c>
      <c r="M60" s="136">
        <v>0</v>
      </c>
      <c r="N60" s="136">
        <v>0</v>
      </c>
      <c r="O60" s="136">
        <v>0</v>
      </c>
      <c r="P60" s="136">
        <v>0</v>
      </c>
      <c r="Q60" s="136">
        <v>0</v>
      </c>
      <c r="R60" s="136">
        <v>0</v>
      </c>
      <c r="S60" s="136">
        <v>0</v>
      </c>
      <c r="T60" s="136">
        <v>0</v>
      </c>
      <c r="U60" s="136">
        <v>0</v>
      </c>
      <c r="V60" s="136">
        <v>0</v>
      </c>
      <c r="W60" s="136">
        <v>0</v>
      </c>
      <c r="X60" s="140">
        <f t="shared" si="12"/>
        <v>0</v>
      </c>
      <c r="Y60" s="136">
        <v>0</v>
      </c>
      <c r="Z60" s="136">
        <v>0</v>
      </c>
      <c r="AA60" s="141">
        <f t="shared" si="20"/>
        <v>0</v>
      </c>
      <c r="AB60" s="159">
        <v>0</v>
      </c>
      <c r="AC60" s="159">
        <v>0</v>
      </c>
      <c r="AD60" s="136">
        <v>0</v>
      </c>
      <c r="AE60" s="136">
        <v>0</v>
      </c>
      <c r="AF60" s="136">
        <v>0</v>
      </c>
      <c r="AG60" s="136">
        <v>0</v>
      </c>
      <c r="AH60" s="136">
        <v>0</v>
      </c>
      <c r="AI60" s="136">
        <v>0</v>
      </c>
      <c r="AJ60" s="141">
        <f t="shared" si="21"/>
        <v>0</v>
      </c>
      <c r="AK60" s="159">
        <v>0</v>
      </c>
      <c r="AL60" s="159">
        <v>0</v>
      </c>
      <c r="AM60" s="136">
        <v>0</v>
      </c>
      <c r="AN60" s="159">
        <v>0</v>
      </c>
      <c r="AO60" s="136">
        <v>0</v>
      </c>
      <c r="AP60" s="136">
        <v>0</v>
      </c>
      <c r="AQ60" s="136">
        <v>0</v>
      </c>
      <c r="AR60" s="136">
        <v>0</v>
      </c>
      <c r="AS60" s="75"/>
      <c r="AT60" s="81"/>
    </row>
    <row r="61" spans="2:46" ht="15">
      <c r="B61" s="80" t="s">
        <v>150</v>
      </c>
      <c r="C61" s="134">
        <v>260</v>
      </c>
      <c r="D61" s="135">
        <v>244</v>
      </c>
      <c r="E61" s="134">
        <v>224</v>
      </c>
      <c r="F61" s="140">
        <f t="shared" si="24"/>
        <v>0</v>
      </c>
      <c r="G61" s="140">
        <f t="shared" si="25"/>
        <v>0</v>
      </c>
      <c r="H61" s="136">
        <v>0</v>
      </c>
      <c r="I61" s="136">
        <v>0</v>
      </c>
      <c r="J61" s="136">
        <v>0</v>
      </c>
      <c r="K61" s="136">
        <v>0</v>
      </c>
      <c r="L61" s="136">
        <v>0</v>
      </c>
      <c r="M61" s="136">
        <v>0</v>
      </c>
      <c r="N61" s="136">
        <v>0</v>
      </c>
      <c r="O61" s="136">
        <v>0</v>
      </c>
      <c r="P61" s="136">
        <v>0</v>
      </c>
      <c r="Q61" s="136">
        <v>0</v>
      </c>
      <c r="R61" s="136">
        <v>0</v>
      </c>
      <c r="S61" s="136">
        <v>0</v>
      </c>
      <c r="T61" s="136">
        <v>0</v>
      </c>
      <c r="U61" s="136">
        <v>0</v>
      </c>
      <c r="V61" s="136">
        <v>0</v>
      </c>
      <c r="W61" s="136">
        <v>0</v>
      </c>
      <c r="X61" s="140">
        <f t="shared" si="12"/>
        <v>0</v>
      </c>
      <c r="Y61" s="136">
        <v>0</v>
      </c>
      <c r="Z61" s="136">
        <v>0</v>
      </c>
      <c r="AA61" s="141">
        <f t="shared" si="20"/>
        <v>0</v>
      </c>
      <c r="AB61" s="159">
        <v>0</v>
      </c>
      <c r="AC61" s="159">
        <v>0</v>
      </c>
      <c r="AD61" s="136">
        <v>0</v>
      </c>
      <c r="AE61" s="136">
        <v>0</v>
      </c>
      <c r="AF61" s="136">
        <v>0</v>
      </c>
      <c r="AG61" s="136">
        <v>0</v>
      </c>
      <c r="AH61" s="136">
        <v>0</v>
      </c>
      <c r="AI61" s="136">
        <v>0</v>
      </c>
      <c r="AJ61" s="141">
        <f t="shared" si="21"/>
        <v>0</v>
      </c>
      <c r="AK61" s="159">
        <v>0</v>
      </c>
      <c r="AL61" s="159">
        <v>0</v>
      </c>
      <c r="AM61" s="136">
        <v>0</v>
      </c>
      <c r="AN61" s="159">
        <v>0</v>
      </c>
      <c r="AO61" s="136">
        <v>0</v>
      </c>
      <c r="AP61" s="136">
        <v>0</v>
      </c>
      <c r="AQ61" s="136">
        <v>0</v>
      </c>
      <c r="AR61" s="136">
        <v>0</v>
      </c>
      <c r="AS61" s="75"/>
      <c r="AT61" s="81"/>
    </row>
    <row r="62" spans="2:46" ht="30">
      <c r="B62" s="80" t="s">
        <v>151</v>
      </c>
      <c r="C62" s="134">
        <v>260</v>
      </c>
      <c r="D62" s="135">
        <v>244</v>
      </c>
      <c r="E62" s="134">
        <v>225</v>
      </c>
      <c r="F62" s="140">
        <f t="shared" si="24"/>
        <v>65807</v>
      </c>
      <c r="G62" s="140">
        <f t="shared" si="25"/>
        <v>65807</v>
      </c>
      <c r="H62" s="136">
        <v>0</v>
      </c>
      <c r="I62" s="136">
        <v>0</v>
      </c>
      <c r="J62" s="136">
        <v>0</v>
      </c>
      <c r="K62" s="136">
        <v>0</v>
      </c>
      <c r="L62" s="136">
        <v>0</v>
      </c>
      <c r="M62" s="136">
        <v>65807</v>
      </c>
      <c r="N62" s="136">
        <v>0</v>
      </c>
      <c r="O62" s="136">
        <v>0</v>
      </c>
      <c r="P62" s="136">
        <v>0</v>
      </c>
      <c r="Q62" s="136">
        <v>0</v>
      </c>
      <c r="R62" s="136">
        <v>0</v>
      </c>
      <c r="S62" s="136">
        <v>0</v>
      </c>
      <c r="T62" s="136">
        <v>0</v>
      </c>
      <c r="U62" s="136">
        <v>0</v>
      </c>
      <c r="V62" s="136">
        <v>0</v>
      </c>
      <c r="W62" s="136">
        <v>0</v>
      </c>
      <c r="X62" s="140">
        <f t="shared" si="12"/>
        <v>0</v>
      </c>
      <c r="Y62" s="136">
        <v>0</v>
      </c>
      <c r="Z62" s="136">
        <v>0</v>
      </c>
      <c r="AA62" s="141">
        <f t="shared" si="20"/>
        <v>665807</v>
      </c>
      <c r="AB62" s="159">
        <v>0</v>
      </c>
      <c r="AC62" s="159">
        <v>0</v>
      </c>
      <c r="AD62" s="136">
        <v>0</v>
      </c>
      <c r="AE62" s="136">
        <v>665807</v>
      </c>
      <c r="AF62" s="136">
        <v>0</v>
      </c>
      <c r="AG62" s="136">
        <v>0</v>
      </c>
      <c r="AH62" s="136">
        <v>0</v>
      </c>
      <c r="AI62" s="136">
        <v>0</v>
      </c>
      <c r="AJ62" s="141">
        <f t="shared" si="21"/>
        <v>665807</v>
      </c>
      <c r="AK62" s="159">
        <v>0</v>
      </c>
      <c r="AL62" s="159">
        <v>0</v>
      </c>
      <c r="AM62" s="136">
        <v>0</v>
      </c>
      <c r="AN62" s="159">
        <v>665807</v>
      </c>
      <c r="AO62" s="136">
        <v>0</v>
      </c>
      <c r="AP62" s="136">
        <v>0</v>
      </c>
      <c r="AQ62" s="136">
        <v>0</v>
      </c>
      <c r="AR62" s="136">
        <v>0</v>
      </c>
      <c r="AS62" s="75"/>
      <c r="AT62" s="81"/>
    </row>
    <row r="63" spans="2:46" ht="15">
      <c r="B63" s="80" t="s">
        <v>152</v>
      </c>
      <c r="C63" s="134">
        <v>260</v>
      </c>
      <c r="D63" s="82">
        <v>244</v>
      </c>
      <c r="E63" s="80">
        <v>226</v>
      </c>
      <c r="F63" s="140">
        <f t="shared" si="24"/>
        <v>120751</v>
      </c>
      <c r="G63" s="140">
        <f t="shared" si="25"/>
        <v>120751</v>
      </c>
      <c r="H63" s="136">
        <v>24155</v>
      </c>
      <c r="I63" s="136">
        <v>4400</v>
      </c>
      <c r="J63" s="136">
        <v>0</v>
      </c>
      <c r="K63" s="136">
        <v>0</v>
      </c>
      <c r="L63" s="136">
        <v>0</v>
      </c>
      <c r="M63" s="136">
        <v>92196</v>
      </c>
      <c r="N63" s="136">
        <v>0</v>
      </c>
      <c r="O63" s="136">
        <v>0</v>
      </c>
      <c r="P63" s="136">
        <v>0</v>
      </c>
      <c r="Q63" s="136">
        <v>0</v>
      </c>
      <c r="R63" s="136">
        <v>0</v>
      </c>
      <c r="S63" s="136">
        <v>0</v>
      </c>
      <c r="T63" s="136">
        <v>0</v>
      </c>
      <c r="U63" s="136">
        <v>0</v>
      </c>
      <c r="V63" s="136">
        <v>0</v>
      </c>
      <c r="W63" s="136">
        <v>0</v>
      </c>
      <c r="X63" s="140">
        <f t="shared" si="12"/>
        <v>0</v>
      </c>
      <c r="Y63" s="136">
        <v>0</v>
      </c>
      <c r="Z63" s="137">
        <v>0</v>
      </c>
      <c r="AA63" s="141">
        <f t="shared" si="20"/>
        <v>675751</v>
      </c>
      <c r="AB63" s="159">
        <v>24155</v>
      </c>
      <c r="AC63" s="159">
        <v>4400</v>
      </c>
      <c r="AD63" s="136">
        <v>0</v>
      </c>
      <c r="AE63" s="136">
        <v>647196</v>
      </c>
      <c r="AF63" s="136">
        <v>0</v>
      </c>
      <c r="AG63" s="136">
        <v>0</v>
      </c>
      <c r="AH63" s="136">
        <v>0</v>
      </c>
      <c r="AI63" s="136">
        <v>0</v>
      </c>
      <c r="AJ63" s="141">
        <f t="shared" si="21"/>
        <v>675751</v>
      </c>
      <c r="AK63" s="159">
        <v>24155</v>
      </c>
      <c r="AL63" s="159">
        <v>4400</v>
      </c>
      <c r="AM63" s="136">
        <v>0</v>
      </c>
      <c r="AN63" s="159">
        <v>647196</v>
      </c>
      <c r="AO63" s="136">
        <v>0</v>
      </c>
      <c r="AP63" s="136">
        <v>0</v>
      </c>
      <c r="AQ63" s="136">
        <v>0</v>
      </c>
      <c r="AR63" s="136">
        <v>0</v>
      </c>
      <c r="AS63" s="75"/>
      <c r="AT63" s="81"/>
    </row>
    <row r="64" spans="2:46" ht="15">
      <c r="B64" s="80" t="s">
        <v>317</v>
      </c>
      <c r="C64" s="134">
        <v>260</v>
      </c>
      <c r="D64" s="82">
        <v>244</v>
      </c>
      <c r="E64" s="80">
        <v>227</v>
      </c>
      <c r="F64" s="140">
        <f t="shared" si="24"/>
        <v>0</v>
      </c>
      <c r="G64" s="140">
        <f t="shared" si="25"/>
        <v>0</v>
      </c>
      <c r="H64" s="136"/>
      <c r="I64" s="136"/>
      <c r="J64" s="136"/>
      <c r="K64" s="136">
        <v>0</v>
      </c>
      <c r="L64" s="136"/>
      <c r="M64" s="136">
        <v>0</v>
      </c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40"/>
      <c r="Y64" s="136"/>
      <c r="Z64" s="137"/>
      <c r="AA64" s="141"/>
      <c r="AB64" s="159"/>
      <c r="AC64" s="159"/>
      <c r="AD64" s="136"/>
      <c r="AE64" s="136"/>
      <c r="AF64" s="136"/>
      <c r="AG64" s="136"/>
      <c r="AH64" s="136"/>
      <c r="AI64" s="136"/>
      <c r="AJ64" s="141"/>
      <c r="AK64" s="159"/>
      <c r="AL64" s="159"/>
      <c r="AM64" s="136"/>
      <c r="AN64" s="159"/>
      <c r="AO64" s="136"/>
      <c r="AP64" s="136"/>
      <c r="AQ64" s="136"/>
      <c r="AR64" s="136"/>
      <c r="AS64" s="75"/>
      <c r="AT64" s="81"/>
    </row>
    <row r="65" spans="2:46" ht="45">
      <c r="B65" s="80" t="s">
        <v>153</v>
      </c>
      <c r="C65" s="134">
        <v>260</v>
      </c>
      <c r="D65" s="135">
        <v>244</v>
      </c>
      <c r="E65" s="134">
        <v>290</v>
      </c>
      <c r="F65" s="140">
        <f t="shared" si="24"/>
        <v>23000</v>
      </c>
      <c r="G65" s="140">
        <f t="shared" si="25"/>
        <v>23000</v>
      </c>
      <c r="H65" s="136">
        <v>0</v>
      </c>
      <c r="I65" s="136">
        <v>0</v>
      </c>
      <c r="J65" s="136">
        <v>0</v>
      </c>
      <c r="K65" s="136">
        <v>0</v>
      </c>
      <c r="L65" s="136">
        <v>0</v>
      </c>
      <c r="M65" s="136">
        <v>23000</v>
      </c>
      <c r="N65" s="136">
        <v>0</v>
      </c>
      <c r="O65" s="136">
        <v>0</v>
      </c>
      <c r="P65" s="136">
        <v>0</v>
      </c>
      <c r="Q65" s="136">
        <v>0</v>
      </c>
      <c r="R65" s="136">
        <v>0</v>
      </c>
      <c r="S65" s="136">
        <v>0</v>
      </c>
      <c r="T65" s="136">
        <v>0</v>
      </c>
      <c r="U65" s="136">
        <v>0</v>
      </c>
      <c r="V65" s="136">
        <v>0</v>
      </c>
      <c r="W65" s="136">
        <v>0</v>
      </c>
      <c r="X65" s="140">
        <f t="shared" si="12"/>
        <v>0</v>
      </c>
      <c r="Y65" s="136">
        <v>0</v>
      </c>
      <c r="Z65" s="137">
        <v>0</v>
      </c>
      <c r="AA65" s="141">
        <f>AB65+AC65+AD65+AE65+AF65+AG65+AH65+AI65</f>
        <v>33000</v>
      </c>
      <c r="AB65" s="159">
        <v>0</v>
      </c>
      <c r="AC65" s="159">
        <v>0</v>
      </c>
      <c r="AD65" s="136">
        <v>0</v>
      </c>
      <c r="AE65" s="136">
        <v>33000</v>
      </c>
      <c r="AF65" s="136">
        <v>0</v>
      </c>
      <c r="AG65" s="136">
        <v>0</v>
      </c>
      <c r="AH65" s="136">
        <v>0</v>
      </c>
      <c r="AI65" s="136">
        <v>0</v>
      </c>
      <c r="AJ65" s="141">
        <f>AK65+AL65+AM65+AN65+AO65+AP65+AQ65+AR65</f>
        <v>33000</v>
      </c>
      <c r="AK65" s="159">
        <v>0</v>
      </c>
      <c r="AL65" s="159">
        <v>0</v>
      </c>
      <c r="AM65" s="136">
        <v>0</v>
      </c>
      <c r="AN65" s="159">
        <v>33000</v>
      </c>
      <c r="AO65" s="136">
        <v>0</v>
      </c>
      <c r="AP65" s="136">
        <v>0</v>
      </c>
      <c r="AQ65" s="136">
        <v>0</v>
      </c>
      <c r="AR65" s="136">
        <v>0</v>
      </c>
      <c r="AS65" s="75"/>
      <c r="AT65" s="81"/>
    </row>
    <row r="66" spans="2:46" ht="30">
      <c r="B66" s="80" t="s">
        <v>154</v>
      </c>
      <c r="C66" s="134">
        <v>260</v>
      </c>
      <c r="D66" s="135">
        <v>244</v>
      </c>
      <c r="E66" s="134">
        <v>310</v>
      </c>
      <c r="F66" s="140">
        <f>G66+X66+U66</f>
        <v>197837</v>
      </c>
      <c r="G66" s="140">
        <f t="shared" si="25"/>
        <v>197837</v>
      </c>
      <c r="H66" s="136">
        <v>162837</v>
      </c>
      <c r="I66" s="136">
        <v>0</v>
      </c>
      <c r="J66" s="136">
        <v>0</v>
      </c>
      <c r="K66" s="136">
        <v>0</v>
      </c>
      <c r="L66" s="136">
        <v>0</v>
      </c>
      <c r="M66" s="136">
        <v>35000</v>
      </c>
      <c r="N66" s="136">
        <v>0</v>
      </c>
      <c r="O66" s="136">
        <v>0</v>
      </c>
      <c r="P66" s="136">
        <v>0</v>
      </c>
      <c r="Q66" s="136">
        <v>0</v>
      </c>
      <c r="R66" s="136">
        <v>0</v>
      </c>
      <c r="S66" s="136">
        <v>0</v>
      </c>
      <c r="T66" s="136">
        <v>0</v>
      </c>
      <c r="U66" s="136">
        <v>0</v>
      </c>
      <c r="V66" s="136">
        <v>0</v>
      </c>
      <c r="W66" s="136">
        <v>0</v>
      </c>
      <c r="X66" s="140">
        <f t="shared" si="12"/>
        <v>0</v>
      </c>
      <c r="Y66" s="136">
        <v>0</v>
      </c>
      <c r="Z66" s="136">
        <v>0</v>
      </c>
      <c r="AA66" s="141">
        <f>AB66+AC66+AD66+AE66+AF66+AG66+AH66+AI66</f>
        <v>612837</v>
      </c>
      <c r="AB66" s="159">
        <v>162837</v>
      </c>
      <c r="AC66" s="159">
        <v>0</v>
      </c>
      <c r="AD66" s="136">
        <v>0</v>
      </c>
      <c r="AE66" s="136">
        <v>450000</v>
      </c>
      <c r="AF66" s="136">
        <v>0</v>
      </c>
      <c r="AG66" s="136">
        <v>0</v>
      </c>
      <c r="AH66" s="136">
        <v>0</v>
      </c>
      <c r="AI66" s="136">
        <v>0</v>
      </c>
      <c r="AJ66" s="141">
        <f>AK66+AL66+AM66+AN66+AO66+AP66+AQ66+AR66</f>
        <v>612837</v>
      </c>
      <c r="AK66" s="159">
        <v>162837</v>
      </c>
      <c r="AL66" s="159">
        <v>0</v>
      </c>
      <c r="AM66" s="136">
        <v>0</v>
      </c>
      <c r="AN66" s="159">
        <v>450000</v>
      </c>
      <c r="AO66" s="136">
        <v>0</v>
      </c>
      <c r="AP66" s="136">
        <v>0</v>
      </c>
      <c r="AQ66" s="136">
        <v>0</v>
      </c>
      <c r="AR66" s="136">
        <v>0</v>
      </c>
      <c r="AS66" s="75"/>
      <c r="AT66" s="81"/>
    </row>
    <row r="67" spans="2:46" ht="30">
      <c r="B67" s="80" t="s">
        <v>155</v>
      </c>
      <c r="C67" s="134">
        <v>260</v>
      </c>
      <c r="D67" s="135">
        <v>244</v>
      </c>
      <c r="E67" s="134">
        <v>340</v>
      </c>
      <c r="F67" s="140">
        <f>G67+X67</f>
        <v>0</v>
      </c>
      <c r="G67" s="140">
        <f t="shared" si="25"/>
        <v>0</v>
      </c>
      <c r="H67" s="140">
        <f aca="true" t="shared" si="26" ref="H67:Q67">H70+H71+H72+H74+H69+H80+H73</f>
        <v>0</v>
      </c>
      <c r="I67" s="140">
        <f t="shared" si="26"/>
        <v>0</v>
      </c>
      <c r="J67" s="140">
        <f t="shared" si="26"/>
        <v>0</v>
      </c>
      <c r="K67" s="140">
        <f t="shared" si="26"/>
        <v>0</v>
      </c>
      <c r="L67" s="140">
        <f t="shared" si="26"/>
        <v>0</v>
      </c>
      <c r="M67" s="140">
        <f t="shared" si="26"/>
        <v>0</v>
      </c>
      <c r="N67" s="140">
        <f t="shared" si="26"/>
        <v>0</v>
      </c>
      <c r="O67" s="140">
        <f t="shared" si="26"/>
        <v>0</v>
      </c>
      <c r="P67" s="140">
        <f t="shared" si="26"/>
        <v>0</v>
      </c>
      <c r="Q67" s="154">
        <f t="shared" si="26"/>
        <v>0</v>
      </c>
      <c r="R67" s="140">
        <f>R70+R71+R72+R74+R69+R80</f>
        <v>0</v>
      </c>
      <c r="S67" s="140">
        <f aca="true" t="shared" si="27" ref="S67:Y67">S70+S71+S72+S74+S69+S80+S73</f>
        <v>0</v>
      </c>
      <c r="T67" s="140">
        <f t="shared" si="27"/>
        <v>0</v>
      </c>
      <c r="U67" s="140">
        <f t="shared" si="27"/>
        <v>0</v>
      </c>
      <c r="V67" s="140">
        <f t="shared" si="27"/>
        <v>0</v>
      </c>
      <c r="W67" s="140">
        <f t="shared" si="27"/>
        <v>0</v>
      </c>
      <c r="X67" s="140">
        <f>X70+X71+X72+X74+X69+X80</f>
        <v>0</v>
      </c>
      <c r="Y67" s="140">
        <f t="shared" si="27"/>
        <v>0</v>
      </c>
      <c r="Z67" s="140">
        <f>Z70+Z71+Z72+Z74+Z69+Z80</f>
        <v>0</v>
      </c>
      <c r="AA67" s="141">
        <f>AB67+AC67+AD67+AE67+AF67+AG67+AH67+AI67</f>
        <v>0</v>
      </c>
      <c r="AB67" s="160">
        <f>AB70+AB71+AB72+AB74+AB69+AB80+AB73</f>
        <v>0</v>
      </c>
      <c r="AC67" s="160">
        <f>AC70+AC71+AC72+AC74+AC69+AC80+AC73</f>
        <v>0</v>
      </c>
      <c r="AD67" s="140">
        <f aca="true" t="shared" si="28" ref="AD67:AI67">AD70+AD71+AD72+AD74+AD69+AD80+AD73</f>
        <v>0</v>
      </c>
      <c r="AE67" s="140">
        <f t="shared" si="28"/>
        <v>0</v>
      </c>
      <c r="AF67" s="140">
        <f t="shared" si="28"/>
        <v>0</v>
      </c>
      <c r="AG67" s="140">
        <f t="shared" si="28"/>
        <v>0</v>
      </c>
      <c r="AH67" s="140">
        <f t="shared" si="28"/>
        <v>0</v>
      </c>
      <c r="AI67" s="140">
        <f t="shared" si="28"/>
        <v>0</v>
      </c>
      <c r="AJ67" s="141">
        <f>AK67+AL67+AM67+AN67+AO67+AP67+AQ67+AR67</f>
        <v>0</v>
      </c>
      <c r="AK67" s="160">
        <f>AK70+AK71+AK72+AK74+AK69+AK80+AK73</f>
        <v>0</v>
      </c>
      <c r="AL67" s="160">
        <f>AL70+AL71+AL72+AL74+AL69+AL80+AL73</f>
        <v>0</v>
      </c>
      <c r="AM67" s="140">
        <f aca="true" t="shared" si="29" ref="AM67:AR67">AM70+AM71+AM72+AM74+AM73</f>
        <v>0</v>
      </c>
      <c r="AN67" s="160">
        <f>AN70+AN71+AN72+AN74+AN69+AN80+AN73</f>
        <v>0</v>
      </c>
      <c r="AO67" s="140">
        <f t="shared" si="29"/>
        <v>0</v>
      </c>
      <c r="AP67" s="140">
        <f t="shared" si="29"/>
        <v>0</v>
      </c>
      <c r="AQ67" s="140">
        <f t="shared" si="29"/>
        <v>0</v>
      </c>
      <c r="AR67" s="140">
        <f t="shared" si="29"/>
        <v>0</v>
      </c>
      <c r="AS67" s="75"/>
      <c r="AT67" s="81"/>
    </row>
    <row r="68" spans="2:46" ht="15">
      <c r="B68" s="77" t="s">
        <v>68</v>
      </c>
      <c r="C68" s="134"/>
      <c r="D68" s="135"/>
      <c r="E68" s="134"/>
      <c r="F68" s="140"/>
      <c r="G68" s="140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40">
        <f t="shared" si="12"/>
        <v>0</v>
      </c>
      <c r="Y68" s="136"/>
      <c r="Z68" s="136"/>
      <c r="AA68" s="141"/>
      <c r="AB68" s="159"/>
      <c r="AC68" s="159"/>
      <c r="AD68" s="136"/>
      <c r="AE68" s="136"/>
      <c r="AF68" s="136"/>
      <c r="AG68" s="136"/>
      <c r="AH68" s="136"/>
      <c r="AI68" s="136"/>
      <c r="AJ68" s="141"/>
      <c r="AK68" s="159"/>
      <c r="AL68" s="159"/>
      <c r="AM68" s="136"/>
      <c r="AN68" s="159"/>
      <c r="AO68" s="136"/>
      <c r="AP68" s="136"/>
      <c r="AQ68" s="136"/>
      <c r="AR68" s="136"/>
      <c r="AS68" s="75"/>
      <c r="AT68" s="81"/>
    </row>
    <row r="69" spans="2:46" ht="75">
      <c r="B69" s="77" t="s">
        <v>318</v>
      </c>
      <c r="C69" s="123">
        <v>260</v>
      </c>
      <c r="D69" s="74">
        <v>244</v>
      </c>
      <c r="E69" s="123">
        <v>341</v>
      </c>
      <c r="F69" s="140">
        <f>G69+X69</f>
        <v>0</v>
      </c>
      <c r="G69" s="140">
        <f t="shared" si="25"/>
        <v>0</v>
      </c>
      <c r="H69" s="140">
        <v>0</v>
      </c>
      <c r="I69" s="140">
        <v>0</v>
      </c>
      <c r="J69" s="140">
        <v>0</v>
      </c>
      <c r="K69" s="140">
        <v>0</v>
      </c>
      <c r="L69" s="140">
        <v>0</v>
      </c>
      <c r="M69" s="140">
        <v>0</v>
      </c>
      <c r="N69" s="140">
        <v>0</v>
      </c>
      <c r="O69" s="140">
        <v>0</v>
      </c>
      <c r="P69" s="140">
        <v>0</v>
      </c>
      <c r="Q69" s="140">
        <v>0</v>
      </c>
      <c r="R69" s="140">
        <v>0</v>
      </c>
      <c r="S69" s="140">
        <v>0</v>
      </c>
      <c r="T69" s="140">
        <v>0</v>
      </c>
      <c r="U69" s="140">
        <v>0</v>
      </c>
      <c r="V69" s="140">
        <v>0</v>
      </c>
      <c r="W69" s="140">
        <v>0</v>
      </c>
      <c r="X69" s="140">
        <f>Y69+Z69</f>
        <v>0</v>
      </c>
      <c r="Y69" s="140">
        <v>0</v>
      </c>
      <c r="Z69" s="136">
        <v>0</v>
      </c>
      <c r="AA69" s="141">
        <f aca="true" t="shared" si="30" ref="AA69:AA74">AB69+AC69+AD69+AE69+AF69+AG69+AH69+AI69</f>
        <v>0</v>
      </c>
      <c r="AB69" s="160">
        <v>0</v>
      </c>
      <c r="AC69" s="160">
        <v>0</v>
      </c>
      <c r="AD69" s="136">
        <v>0</v>
      </c>
      <c r="AE69" s="136">
        <v>0</v>
      </c>
      <c r="AF69" s="136">
        <v>0</v>
      </c>
      <c r="AG69" s="136">
        <v>0</v>
      </c>
      <c r="AH69" s="136">
        <v>0</v>
      </c>
      <c r="AI69" s="136">
        <v>0</v>
      </c>
      <c r="AJ69" s="141">
        <f aca="true" t="shared" si="31" ref="AJ69:AJ74">AK69+AL69+AM69+AN69+AO69+AP69+AQ69+AR69</f>
        <v>0</v>
      </c>
      <c r="AK69" s="160">
        <v>0</v>
      </c>
      <c r="AL69" s="160">
        <v>0</v>
      </c>
      <c r="AM69" s="136">
        <v>0</v>
      </c>
      <c r="AN69" s="159">
        <v>0</v>
      </c>
      <c r="AO69" s="136">
        <v>0</v>
      </c>
      <c r="AP69" s="136">
        <v>0</v>
      </c>
      <c r="AQ69" s="136">
        <v>0</v>
      </c>
      <c r="AR69" s="136">
        <v>0</v>
      </c>
      <c r="AS69" s="75"/>
      <c r="AT69" s="81"/>
    </row>
    <row r="70" spans="2:46" ht="30">
      <c r="B70" s="80" t="s">
        <v>319</v>
      </c>
      <c r="C70" s="123">
        <v>260</v>
      </c>
      <c r="D70" s="74">
        <v>244</v>
      </c>
      <c r="E70" s="123">
        <v>342</v>
      </c>
      <c r="F70" s="140">
        <f>G70+X70</f>
        <v>0</v>
      </c>
      <c r="G70" s="140">
        <f t="shared" si="25"/>
        <v>0</v>
      </c>
      <c r="H70" s="140">
        <v>0</v>
      </c>
      <c r="I70" s="140">
        <v>0</v>
      </c>
      <c r="J70" s="140">
        <v>0</v>
      </c>
      <c r="K70" s="140">
        <v>0</v>
      </c>
      <c r="L70" s="140">
        <v>0</v>
      </c>
      <c r="M70" s="140">
        <v>0</v>
      </c>
      <c r="N70" s="140">
        <v>0</v>
      </c>
      <c r="O70" s="140">
        <v>0</v>
      </c>
      <c r="P70" s="140">
        <v>0</v>
      </c>
      <c r="Q70" s="140">
        <v>0</v>
      </c>
      <c r="R70" s="140">
        <v>0</v>
      </c>
      <c r="S70" s="140">
        <v>0</v>
      </c>
      <c r="T70" s="140">
        <v>0</v>
      </c>
      <c r="U70" s="140">
        <v>0</v>
      </c>
      <c r="V70" s="140">
        <v>0</v>
      </c>
      <c r="W70" s="140">
        <v>0</v>
      </c>
      <c r="X70" s="140">
        <f t="shared" si="12"/>
        <v>0</v>
      </c>
      <c r="Y70" s="140">
        <v>0</v>
      </c>
      <c r="Z70" s="136">
        <v>0</v>
      </c>
      <c r="AA70" s="141">
        <f t="shared" si="30"/>
        <v>0</v>
      </c>
      <c r="AB70" s="160">
        <v>0</v>
      </c>
      <c r="AC70" s="160">
        <v>0</v>
      </c>
      <c r="AD70" s="136">
        <v>0</v>
      </c>
      <c r="AE70" s="136">
        <v>0</v>
      </c>
      <c r="AF70" s="136">
        <v>0</v>
      </c>
      <c r="AG70" s="136">
        <v>0</v>
      </c>
      <c r="AH70" s="136">
        <v>0</v>
      </c>
      <c r="AI70" s="136">
        <v>0</v>
      </c>
      <c r="AJ70" s="141">
        <f t="shared" si="31"/>
        <v>0</v>
      </c>
      <c r="AK70" s="160">
        <v>0</v>
      </c>
      <c r="AL70" s="160">
        <v>0</v>
      </c>
      <c r="AM70" s="136">
        <v>0</v>
      </c>
      <c r="AN70" s="159">
        <v>0</v>
      </c>
      <c r="AO70" s="136">
        <v>0</v>
      </c>
      <c r="AP70" s="136">
        <v>0</v>
      </c>
      <c r="AQ70" s="136">
        <v>0</v>
      </c>
      <c r="AR70" s="136">
        <v>0</v>
      </c>
      <c r="AS70" s="75"/>
      <c r="AT70" s="81"/>
    </row>
    <row r="71" spans="2:46" ht="45">
      <c r="B71" s="80" t="s">
        <v>320</v>
      </c>
      <c r="C71" s="123">
        <v>260</v>
      </c>
      <c r="D71" s="74">
        <v>244</v>
      </c>
      <c r="E71" s="123">
        <v>343</v>
      </c>
      <c r="F71" s="140">
        <f>G71+X71</f>
        <v>0</v>
      </c>
      <c r="G71" s="140">
        <f t="shared" si="25"/>
        <v>0</v>
      </c>
      <c r="H71" s="140">
        <v>0</v>
      </c>
      <c r="I71" s="140">
        <v>0</v>
      </c>
      <c r="J71" s="140">
        <v>0</v>
      </c>
      <c r="K71" s="140">
        <v>0</v>
      </c>
      <c r="L71" s="140">
        <v>0</v>
      </c>
      <c r="M71" s="140">
        <v>0</v>
      </c>
      <c r="N71" s="140">
        <v>0</v>
      </c>
      <c r="O71" s="140">
        <v>0</v>
      </c>
      <c r="P71" s="140">
        <v>0</v>
      </c>
      <c r="Q71" s="140">
        <v>0</v>
      </c>
      <c r="R71" s="140">
        <v>0</v>
      </c>
      <c r="S71" s="140">
        <v>0</v>
      </c>
      <c r="T71" s="140">
        <v>0</v>
      </c>
      <c r="U71" s="140">
        <v>0</v>
      </c>
      <c r="V71" s="140">
        <v>0</v>
      </c>
      <c r="W71" s="140">
        <v>0</v>
      </c>
      <c r="X71" s="140">
        <f t="shared" si="12"/>
        <v>0</v>
      </c>
      <c r="Y71" s="140">
        <v>0</v>
      </c>
      <c r="Z71" s="136">
        <v>0</v>
      </c>
      <c r="AA71" s="141">
        <f t="shared" si="30"/>
        <v>0</v>
      </c>
      <c r="AB71" s="160">
        <v>0</v>
      </c>
      <c r="AC71" s="160">
        <v>0</v>
      </c>
      <c r="AD71" s="136">
        <v>0</v>
      </c>
      <c r="AE71" s="136">
        <v>0</v>
      </c>
      <c r="AF71" s="136">
        <v>0</v>
      </c>
      <c r="AG71" s="136">
        <v>0</v>
      </c>
      <c r="AH71" s="136">
        <v>0</v>
      </c>
      <c r="AI71" s="136">
        <v>0</v>
      </c>
      <c r="AJ71" s="141">
        <f t="shared" si="31"/>
        <v>0</v>
      </c>
      <c r="AK71" s="160">
        <v>0</v>
      </c>
      <c r="AL71" s="160">
        <v>0</v>
      </c>
      <c r="AM71" s="136">
        <v>0</v>
      </c>
      <c r="AN71" s="159">
        <v>0</v>
      </c>
      <c r="AO71" s="136">
        <v>0</v>
      </c>
      <c r="AP71" s="136">
        <v>0</v>
      </c>
      <c r="AQ71" s="136">
        <v>0</v>
      </c>
      <c r="AR71" s="136">
        <v>0</v>
      </c>
      <c r="AS71" s="75"/>
      <c r="AT71" s="81"/>
    </row>
    <row r="72" spans="2:46" ht="30">
      <c r="B72" s="80" t="s">
        <v>321</v>
      </c>
      <c r="C72" s="123">
        <v>260</v>
      </c>
      <c r="D72" s="74">
        <v>244</v>
      </c>
      <c r="E72" s="123">
        <v>344</v>
      </c>
      <c r="F72" s="140">
        <f>G72+X72+U72</f>
        <v>0</v>
      </c>
      <c r="G72" s="140">
        <f t="shared" si="25"/>
        <v>0</v>
      </c>
      <c r="H72" s="140">
        <v>0</v>
      </c>
      <c r="I72" s="140">
        <v>0</v>
      </c>
      <c r="J72" s="140">
        <v>0</v>
      </c>
      <c r="K72" s="140">
        <v>0</v>
      </c>
      <c r="L72" s="140">
        <v>0</v>
      </c>
      <c r="M72" s="140">
        <v>0</v>
      </c>
      <c r="N72" s="140">
        <v>0</v>
      </c>
      <c r="O72" s="140">
        <v>0</v>
      </c>
      <c r="P72" s="140">
        <v>0</v>
      </c>
      <c r="Q72" s="140">
        <v>0</v>
      </c>
      <c r="R72" s="140">
        <v>0</v>
      </c>
      <c r="S72" s="140">
        <v>0</v>
      </c>
      <c r="T72" s="140">
        <v>0</v>
      </c>
      <c r="U72" s="140">
        <v>0</v>
      </c>
      <c r="V72" s="140">
        <v>0</v>
      </c>
      <c r="W72" s="140">
        <v>0</v>
      </c>
      <c r="X72" s="140">
        <f t="shared" si="12"/>
        <v>0</v>
      </c>
      <c r="Y72" s="140">
        <v>0</v>
      </c>
      <c r="Z72" s="136">
        <v>0</v>
      </c>
      <c r="AA72" s="141">
        <f t="shared" si="30"/>
        <v>0</v>
      </c>
      <c r="AB72" s="160">
        <v>0</v>
      </c>
      <c r="AC72" s="160">
        <v>0</v>
      </c>
      <c r="AD72" s="136">
        <v>0</v>
      </c>
      <c r="AE72" s="136">
        <v>0</v>
      </c>
      <c r="AF72" s="136">
        <v>0</v>
      </c>
      <c r="AG72" s="136">
        <v>0</v>
      </c>
      <c r="AH72" s="136">
        <v>0</v>
      </c>
      <c r="AI72" s="136">
        <v>0</v>
      </c>
      <c r="AJ72" s="141">
        <f t="shared" si="31"/>
        <v>0</v>
      </c>
      <c r="AK72" s="160">
        <v>0</v>
      </c>
      <c r="AL72" s="160">
        <v>0</v>
      </c>
      <c r="AM72" s="136">
        <v>0</v>
      </c>
      <c r="AN72" s="159">
        <v>0</v>
      </c>
      <c r="AO72" s="136">
        <v>0</v>
      </c>
      <c r="AP72" s="136">
        <v>0</v>
      </c>
      <c r="AQ72" s="136">
        <v>0</v>
      </c>
      <c r="AR72" s="136">
        <v>0</v>
      </c>
      <c r="AS72" s="75"/>
      <c r="AT72" s="81"/>
    </row>
    <row r="73" spans="2:46" ht="30">
      <c r="B73" s="80" t="s">
        <v>322</v>
      </c>
      <c r="C73" s="123">
        <v>260</v>
      </c>
      <c r="D73" s="74">
        <v>244</v>
      </c>
      <c r="E73" s="123">
        <v>345</v>
      </c>
      <c r="F73" s="140">
        <f>G73+X73+U73</f>
        <v>0</v>
      </c>
      <c r="G73" s="140">
        <f t="shared" si="25"/>
        <v>0</v>
      </c>
      <c r="H73" s="140">
        <v>0</v>
      </c>
      <c r="I73" s="140">
        <v>0</v>
      </c>
      <c r="J73" s="140">
        <v>0</v>
      </c>
      <c r="K73" s="140">
        <v>0</v>
      </c>
      <c r="L73" s="140">
        <v>0</v>
      </c>
      <c r="M73" s="140">
        <v>0</v>
      </c>
      <c r="N73" s="140">
        <v>0</v>
      </c>
      <c r="O73" s="140">
        <v>0</v>
      </c>
      <c r="P73" s="140">
        <v>0</v>
      </c>
      <c r="Q73" s="140">
        <v>0</v>
      </c>
      <c r="R73" s="140">
        <v>0</v>
      </c>
      <c r="S73" s="140">
        <v>0</v>
      </c>
      <c r="T73" s="140">
        <v>0</v>
      </c>
      <c r="U73" s="140">
        <v>0</v>
      </c>
      <c r="V73" s="140">
        <v>0</v>
      </c>
      <c r="W73" s="140">
        <v>0</v>
      </c>
      <c r="X73" s="140">
        <f t="shared" si="12"/>
        <v>0</v>
      </c>
      <c r="Y73" s="140">
        <v>0</v>
      </c>
      <c r="Z73" s="136">
        <v>0</v>
      </c>
      <c r="AA73" s="141">
        <f t="shared" si="30"/>
        <v>0</v>
      </c>
      <c r="AB73" s="160">
        <v>0</v>
      </c>
      <c r="AC73" s="160">
        <v>0</v>
      </c>
      <c r="AD73" s="136">
        <v>0</v>
      </c>
      <c r="AE73" s="136">
        <v>0</v>
      </c>
      <c r="AF73" s="136">
        <v>0</v>
      </c>
      <c r="AG73" s="136">
        <v>0</v>
      </c>
      <c r="AH73" s="136">
        <v>0</v>
      </c>
      <c r="AI73" s="136">
        <v>0</v>
      </c>
      <c r="AJ73" s="141">
        <f t="shared" si="31"/>
        <v>0</v>
      </c>
      <c r="AK73" s="160">
        <v>0</v>
      </c>
      <c r="AL73" s="160">
        <v>0</v>
      </c>
      <c r="AM73" s="136">
        <v>0</v>
      </c>
      <c r="AN73" s="159">
        <v>0</v>
      </c>
      <c r="AO73" s="136">
        <v>0</v>
      </c>
      <c r="AP73" s="136">
        <v>0</v>
      </c>
      <c r="AQ73" s="136">
        <v>0</v>
      </c>
      <c r="AR73" s="136">
        <v>0</v>
      </c>
      <c r="AS73" s="75"/>
      <c r="AT73" s="81"/>
    </row>
    <row r="74" spans="2:46" ht="45">
      <c r="B74" s="80" t="s">
        <v>323</v>
      </c>
      <c r="C74" s="123">
        <v>260</v>
      </c>
      <c r="D74" s="74">
        <v>244</v>
      </c>
      <c r="E74" s="123">
        <v>346</v>
      </c>
      <c r="F74" s="140">
        <f>G74+X74+U74</f>
        <v>0</v>
      </c>
      <c r="G74" s="140">
        <f t="shared" si="25"/>
        <v>0</v>
      </c>
      <c r="H74" s="140">
        <f>H76+H77+H78+H79</f>
        <v>0</v>
      </c>
      <c r="I74" s="140">
        <f aca="true" t="shared" si="32" ref="I74:W74">I76+I77+I78+I79</f>
        <v>0</v>
      </c>
      <c r="J74" s="140">
        <f t="shared" si="32"/>
        <v>0</v>
      </c>
      <c r="K74" s="140">
        <f>K76+K77+K78+K79</f>
        <v>0</v>
      </c>
      <c r="L74" s="140">
        <f t="shared" si="32"/>
        <v>0</v>
      </c>
      <c r="M74" s="140">
        <f>M76+M77+M78+M79</f>
        <v>0</v>
      </c>
      <c r="N74" s="140">
        <f t="shared" si="32"/>
        <v>0</v>
      </c>
      <c r="O74" s="140">
        <f t="shared" si="32"/>
        <v>0</v>
      </c>
      <c r="P74" s="140">
        <f t="shared" si="32"/>
        <v>0</v>
      </c>
      <c r="Q74" s="140">
        <f t="shared" si="32"/>
        <v>0</v>
      </c>
      <c r="R74" s="140">
        <f t="shared" si="32"/>
        <v>0</v>
      </c>
      <c r="S74" s="140">
        <f t="shared" si="32"/>
        <v>0</v>
      </c>
      <c r="T74" s="140">
        <f t="shared" si="32"/>
        <v>0</v>
      </c>
      <c r="U74" s="140">
        <f t="shared" si="32"/>
        <v>0</v>
      </c>
      <c r="V74" s="140">
        <f t="shared" si="32"/>
        <v>0</v>
      </c>
      <c r="W74" s="140">
        <f t="shared" si="32"/>
        <v>0</v>
      </c>
      <c r="X74" s="140">
        <f t="shared" si="12"/>
        <v>0</v>
      </c>
      <c r="Y74" s="140">
        <v>0</v>
      </c>
      <c r="Z74" s="136">
        <v>0</v>
      </c>
      <c r="AA74" s="141">
        <f t="shared" si="30"/>
        <v>0</v>
      </c>
      <c r="AB74" s="160">
        <f>AB76+AB77+AB78+AB79</f>
        <v>0</v>
      </c>
      <c r="AC74" s="160">
        <f>AC76+AC77+AC78+AC79</f>
        <v>0</v>
      </c>
      <c r="AD74" s="140">
        <f aca="true" t="shared" si="33" ref="AD74:AI74">AD76+AD77+AD78+AD79</f>
        <v>0</v>
      </c>
      <c r="AE74" s="140">
        <f t="shared" si="33"/>
        <v>0</v>
      </c>
      <c r="AF74" s="140">
        <f t="shared" si="33"/>
        <v>0</v>
      </c>
      <c r="AG74" s="140">
        <f t="shared" si="33"/>
        <v>0</v>
      </c>
      <c r="AH74" s="140">
        <f t="shared" si="33"/>
        <v>0</v>
      </c>
      <c r="AI74" s="140">
        <f t="shared" si="33"/>
        <v>0</v>
      </c>
      <c r="AJ74" s="141">
        <f t="shared" si="31"/>
        <v>0</v>
      </c>
      <c r="AK74" s="160">
        <f>AK76+AK77+AK78+AK79</f>
        <v>0</v>
      </c>
      <c r="AL74" s="160">
        <f>AL76+AL77+AL78+AL79</f>
        <v>0</v>
      </c>
      <c r="AM74" s="136">
        <f aca="true" t="shared" si="34" ref="AM74:AR74">AM76+AM77+AM78+AM79</f>
        <v>0</v>
      </c>
      <c r="AN74" s="160">
        <f t="shared" si="34"/>
        <v>0</v>
      </c>
      <c r="AO74" s="136">
        <f t="shared" si="34"/>
        <v>0</v>
      </c>
      <c r="AP74" s="136">
        <f t="shared" si="34"/>
        <v>0</v>
      </c>
      <c r="AQ74" s="136">
        <f t="shared" si="34"/>
        <v>0</v>
      </c>
      <c r="AR74" s="136">
        <f t="shared" si="34"/>
        <v>0</v>
      </c>
      <c r="AS74" s="75"/>
      <c r="AT74" s="81"/>
    </row>
    <row r="75" spans="2:46" ht="15">
      <c r="B75" s="80" t="s">
        <v>0</v>
      </c>
      <c r="C75" s="134"/>
      <c r="D75" s="135"/>
      <c r="E75" s="134"/>
      <c r="F75" s="140"/>
      <c r="G75" s="140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40"/>
      <c r="Y75" s="136"/>
      <c r="Z75" s="136"/>
      <c r="AA75" s="141"/>
      <c r="AB75" s="159"/>
      <c r="AC75" s="159"/>
      <c r="AD75" s="136"/>
      <c r="AE75" s="136"/>
      <c r="AF75" s="136"/>
      <c r="AG75" s="136"/>
      <c r="AH75" s="136"/>
      <c r="AI75" s="136"/>
      <c r="AJ75" s="141"/>
      <c r="AK75" s="159"/>
      <c r="AL75" s="159"/>
      <c r="AM75" s="136"/>
      <c r="AN75" s="159"/>
      <c r="AO75" s="136"/>
      <c r="AP75" s="136"/>
      <c r="AQ75" s="136"/>
      <c r="AR75" s="136"/>
      <c r="AS75" s="75"/>
      <c r="AT75" s="81"/>
    </row>
    <row r="76" spans="2:46" ht="244.5" customHeight="1">
      <c r="B76" s="80" t="s">
        <v>324</v>
      </c>
      <c r="C76" s="134">
        <v>260</v>
      </c>
      <c r="D76" s="135">
        <v>244</v>
      </c>
      <c r="E76" s="134">
        <v>3460201</v>
      </c>
      <c r="F76" s="140">
        <f>G76+X76+U76</f>
        <v>0</v>
      </c>
      <c r="G76" s="140">
        <f t="shared" si="25"/>
        <v>0</v>
      </c>
      <c r="H76" s="136">
        <v>0</v>
      </c>
      <c r="I76" s="136">
        <v>0</v>
      </c>
      <c r="J76" s="136">
        <v>0</v>
      </c>
      <c r="K76" s="136">
        <v>0</v>
      </c>
      <c r="L76" s="136">
        <v>0</v>
      </c>
      <c r="M76" s="136">
        <v>0</v>
      </c>
      <c r="N76" s="136">
        <v>0</v>
      </c>
      <c r="O76" s="136">
        <v>0</v>
      </c>
      <c r="P76" s="136">
        <v>0</v>
      </c>
      <c r="Q76" s="136">
        <v>0</v>
      </c>
      <c r="R76" s="136">
        <v>0</v>
      </c>
      <c r="S76" s="136">
        <v>0</v>
      </c>
      <c r="T76" s="136">
        <v>0</v>
      </c>
      <c r="U76" s="136">
        <v>0</v>
      </c>
      <c r="V76" s="136">
        <v>0</v>
      </c>
      <c r="W76" s="136">
        <v>0</v>
      </c>
      <c r="X76" s="140">
        <f t="shared" si="12"/>
        <v>0</v>
      </c>
      <c r="Y76" s="136">
        <v>0</v>
      </c>
      <c r="Z76" s="136">
        <v>0</v>
      </c>
      <c r="AA76" s="141"/>
      <c r="AB76" s="159">
        <v>0</v>
      </c>
      <c r="AC76" s="159">
        <v>0</v>
      </c>
      <c r="AD76" s="136">
        <v>0</v>
      </c>
      <c r="AE76" s="136">
        <v>0</v>
      </c>
      <c r="AF76" s="136">
        <v>0</v>
      </c>
      <c r="AG76" s="136">
        <v>0</v>
      </c>
      <c r="AH76" s="136">
        <v>0</v>
      </c>
      <c r="AI76" s="136">
        <v>0</v>
      </c>
      <c r="AJ76" s="141"/>
      <c r="AK76" s="159">
        <v>0</v>
      </c>
      <c r="AL76" s="159">
        <v>0</v>
      </c>
      <c r="AM76" s="136">
        <v>0</v>
      </c>
      <c r="AN76" s="159">
        <v>0</v>
      </c>
      <c r="AO76" s="136">
        <v>0</v>
      </c>
      <c r="AP76" s="136">
        <v>0</v>
      </c>
      <c r="AQ76" s="136">
        <v>0</v>
      </c>
      <c r="AR76" s="136">
        <v>0</v>
      </c>
      <c r="AS76" s="75"/>
      <c r="AT76" s="81"/>
    </row>
    <row r="77" spans="2:46" ht="15">
      <c r="B77" s="80" t="s">
        <v>325</v>
      </c>
      <c r="C77" s="134">
        <v>260</v>
      </c>
      <c r="D77" s="135">
        <v>244</v>
      </c>
      <c r="E77" s="134">
        <v>3460203</v>
      </c>
      <c r="F77" s="140">
        <f>G77+X77+U77</f>
        <v>0</v>
      </c>
      <c r="G77" s="140">
        <f t="shared" si="25"/>
        <v>0</v>
      </c>
      <c r="H77" s="136">
        <v>0</v>
      </c>
      <c r="I77" s="136">
        <v>0</v>
      </c>
      <c r="J77" s="136">
        <v>0</v>
      </c>
      <c r="K77" s="136">
        <v>0</v>
      </c>
      <c r="L77" s="136">
        <v>0</v>
      </c>
      <c r="M77" s="136">
        <v>0</v>
      </c>
      <c r="N77" s="136">
        <v>0</v>
      </c>
      <c r="O77" s="136">
        <v>0</v>
      </c>
      <c r="P77" s="136">
        <v>0</v>
      </c>
      <c r="Q77" s="136">
        <v>0</v>
      </c>
      <c r="R77" s="136">
        <v>0</v>
      </c>
      <c r="S77" s="136">
        <v>0</v>
      </c>
      <c r="T77" s="136">
        <v>0</v>
      </c>
      <c r="U77" s="136">
        <v>0</v>
      </c>
      <c r="V77" s="136">
        <v>0</v>
      </c>
      <c r="W77" s="136">
        <v>0</v>
      </c>
      <c r="X77" s="140">
        <f t="shared" si="12"/>
        <v>0</v>
      </c>
      <c r="Y77" s="136">
        <v>0</v>
      </c>
      <c r="Z77" s="136">
        <v>0</v>
      </c>
      <c r="AA77" s="141">
        <f>AB77+AC77+AD77+AE77+AF77+AG77+AH77+AI77</f>
        <v>0</v>
      </c>
      <c r="AB77" s="159">
        <v>0</v>
      </c>
      <c r="AC77" s="159">
        <v>0</v>
      </c>
      <c r="AD77" s="136">
        <v>0</v>
      </c>
      <c r="AE77" s="136">
        <v>0</v>
      </c>
      <c r="AF77" s="136">
        <v>0</v>
      </c>
      <c r="AG77" s="136">
        <v>0</v>
      </c>
      <c r="AH77" s="136">
        <v>0</v>
      </c>
      <c r="AI77" s="136">
        <v>0</v>
      </c>
      <c r="AJ77" s="141">
        <f>AK77+AL77+AM77+AN77+AO77+AP77+AQ77+AR77</f>
        <v>0</v>
      </c>
      <c r="AK77" s="159">
        <v>0</v>
      </c>
      <c r="AL77" s="159">
        <v>0</v>
      </c>
      <c r="AM77" s="136">
        <v>0</v>
      </c>
      <c r="AN77" s="159">
        <v>0</v>
      </c>
      <c r="AO77" s="136">
        <v>0</v>
      </c>
      <c r="AP77" s="136">
        <v>0</v>
      </c>
      <c r="AQ77" s="136">
        <v>0</v>
      </c>
      <c r="AR77" s="136">
        <v>0</v>
      </c>
      <c r="AS77" s="75"/>
      <c r="AT77" s="81"/>
    </row>
    <row r="78" spans="2:46" ht="45">
      <c r="B78" s="80" t="s">
        <v>326</v>
      </c>
      <c r="C78" s="134">
        <v>260</v>
      </c>
      <c r="D78" s="135">
        <v>244</v>
      </c>
      <c r="E78" s="134">
        <v>3460206</v>
      </c>
      <c r="F78" s="140">
        <f>G78+X78+U78</f>
        <v>0</v>
      </c>
      <c r="G78" s="140">
        <f t="shared" si="25"/>
        <v>0</v>
      </c>
      <c r="H78" s="136">
        <v>0</v>
      </c>
      <c r="I78" s="136">
        <v>0</v>
      </c>
      <c r="J78" s="136">
        <v>0</v>
      </c>
      <c r="K78" s="136">
        <v>0</v>
      </c>
      <c r="L78" s="136">
        <v>0</v>
      </c>
      <c r="M78" s="136">
        <v>0</v>
      </c>
      <c r="N78" s="136">
        <v>0</v>
      </c>
      <c r="O78" s="136">
        <v>0</v>
      </c>
      <c r="P78" s="136">
        <v>0</v>
      </c>
      <c r="Q78" s="136">
        <v>0</v>
      </c>
      <c r="R78" s="136">
        <v>0</v>
      </c>
      <c r="S78" s="136">
        <v>0</v>
      </c>
      <c r="T78" s="136">
        <v>0</v>
      </c>
      <c r="U78" s="136">
        <v>0</v>
      </c>
      <c r="V78" s="136">
        <v>0</v>
      </c>
      <c r="W78" s="136">
        <v>0</v>
      </c>
      <c r="X78" s="140">
        <f t="shared" si="12"/>
        <v>0</v>
      </c>
      <c r="Y78" s="136">
        <v>0</v>
      </c>
      <c r="Z78" s="136">
        <v>0</v>
      </c>
      <c r="AA78" s="141"/>
      <c r="AB78" s="159">
        <v>0</v>
      </c>
      <c r="AC78" s="159">
        <v>0</v>
      </c>
      <c r="AD78" s="136">
        <v>0</v>
      </c>
      <c r="AE78" s="136">
        <v>0</v>
      </c>
      <c r="AF78" s="136">
        <v>0</v>
      </c>
      <c r="AG78" s="136">
        <v>0</v>
      </c>
      <c r="AH78" s="136">
        <v>0</v>
      </c>
      <c r="AI78" s="136">
        <v>0</v>
      </c>
      <c r="AJ78" s="141"/>
      <c r="AK78" s="159">
        <v>0</v>
      </c>
      <c r="AL78" s="159">
        <v>0</v>
      </c>
      <c r="AM78" s="136">
        <v>0</v>
      </c>
      <c r="AN78" s="159">
        <v>0</v>
      </c>
      <c r="AO78" s="136">
        <v>0</v>
      </c>
      <c r="AP78" s="136">
        <v>0</v>
      </c>
      <c r="AQ78" s="136">
        <v>0</v>
      </c>
      <c r="AR78" s="136">
        <v>0</v>
      </c>
      <c r="AS78" s="75"/>
      <c r="AT78" s="81"/>
    </row>
    <row r="79" spans="2:46" ht="15">
      <c r="B79" s="80" t="s">
        <v>327</v>
      </c>
      <c r="C79" s="134">
        <v>260</v>
      </c>
      <c r="D79" s="135">
        <v>244</v>
      </c>
      <c r="E79" s="134">
        <v>3460299</v>
      </c>
      <c r="F79" s="140">
        <f>G79+X79+U79</f>
        <v>0</v>
      </c>
      <c r="G79" s="140">
        <f t="shared" si="25"/>
        <v>0</v>
      </c>
      <c r="H79" s="136">
        <v>0</v>
      </c>
      <c r="I79" s="136">
        <v>0</v>
      </c>
      <c r="J79" s="136">
        <v>0</v>
      </c>
      <c r="K79" s="136">
        <v>0</v>
      </c>
      <c r="L79" s="136">
        <v>0</v>
      </c>
      <c r="M79" s="136">
        <v>0</v>
      </c>
      <c r="N79" s="136">
        <v>0</v>
      </c>
      <c r="O79" s="136">
        <v>0</v>
      </c>
      <c r="P79" s="136">
        <v>0</v>
      </c>
      <c r="Q79" s="136">
        <v>0</v>
      </c>
      <c r="R79" s="136">
        <v>0</v>
      </c>
      <c r="S79" s="136">
        <v>0</v>
      </c>
      <c r="T79" s="136">
        <v>0</v>
      </c>
      <c r="U79" s="136">
        <v>0</v>
      </c>
      <c r="V79" s="136">
        <v>0</v>
      </c>
      <c r="W79" s="136">
        <v>0</v>
      </c>
      <c r="X79" s="140">
        <f t="shared" si="12"/>
        <v>0</v>
      </c>
      <c r="Y79" s="136">
        <v>0</v>
      </c>
      <c r="Z79" s="136"/>
      <c r="AA79" s="141"/>
      <c r="AB79" s="159">
        <v>0</v>
      </c>
      <c r="AC79" s="159">
        <v>0</v>
      </c>
      <c r="AD79" s="136">
        <v>0</v>
      </c>
      <c r="AE79" s="136">
        <v>0</v>
      </c>
      <c r="AF79" s="136">
        <v>0</v>
      </c>
      <c r="AG79" s="136">
        <v>0</v>
      </c>
      <c r="AH79" s="136">
        <v>0</v>
      </c>
      <c r="AI79" s="136">
        <v>0</v>
      </c>
      <c r="AJ79" s="141"/>
      <c r="AK79" s="159">
        <v>0</v>
      </c>
      <c r="AL79" s="159">
        <v>0</v>
      </c>
      <c r="AM79" s="136">
        <v>0</v>
      </c>
      <c r="AN79" s="159">
        <v>0</v>
      </c>
      <c r="AO79" s="136">
        <v>0</v>
      </c>
      <c r="AP79" s="136">
        <v>0</v>
      </c>
      <c r="AQ79" s="136">
        <v>0</v>
      </c>
      <c r="AR79" s="136">
        <v>0</v>
      </c>
      <c r="AS79" s="75"/>
      <c r="AT79" s="81"/>
    </row>
    <row r="80" spans="2:46" ht="60">
      <c r="B80" s="80" t="s">
        <v>328</v>
      </c>
      <c r="C80" s="134">
        <v>260</v>
      </c>
      <c r="D80" s="135">
        <v>244</v>
      </c>
      <c r="E80" s="134">
        <v>349</v>
      </c>
      <c r="F80" s="140">
        <f aca="true" t="shared" si="35" ref="F80:F85">G80+X80+U80</f>
        <v>0</v>
      </c>
      <c r="G80" s="140">
        <f t="shared" si="25"/>
        <v>0</v>
      </c>
      <c r="H80" s="140">
        <f>H82+H83+H84+H85</f>
        <v>0</v>
      </c>
      <c r="I80" s="140">
        <f aca="true" t="shared" si="36" ref="I80:Y80">I82+I83+I84+I85</f>
        <v>0</v>
      </c>
      <c r="J80" s="140">
        <f t="shared" si="36"/>
        <v>0</v>
      </c>
      <c r="K80" s="140">
        <f t="shared" si="36"/>
        <v>0</v>
      </c>
      <c r="L80" s="140">
        <f t="shared" si="36"/>
        <v>0</v>
      </c>
      <c r="M80" s="140">
        <f>M82+M83+M84+M85</f>
        <v>0</v>
      </c>
      <c r="N80" s="140">
        <f t="shared" si="36"/>
        <v>0</v>
      </c>
      <c r="O80" s="140">
        <f t="shared" si="36"/>
        <v>0</v>
      </c>
      <c r="P80" s="140">
        <f t="shared" si="36"/>
        <v>0</v>
      </c>
      <c r="Q80" s="140">
        <f t="shared" si="36"/>
        <v>0</v>
      </c>
      <c r="R80" s="140">
        <f t="shared" si="36"/>
        <v>0</v>
      </c>
      <c r="S80" s="140">
        <f t="shared" si="36"/>
        <v>0</v>
      </c>
      <c r="T80" s="140">
        <f t="shared" si="36"/>
        <v>0</v>
      </c>
      <c r="U80" s="140">
        <f t="shared" si="36"/>
        <v>0</v>
      </c>
      <c r="V80" s="140">
        <f t="shared" si="36"/>
        <v>0</v>
      </c>
      <c r="W80" s="140">
        <f t="shared" si="36"/>
        <v>0</v>
      </c>
      <c r="X80" s="140">
        <f t="shared" si="12"/>
        <v>0</v>
      </c>
      <c r="Y80" s="140">
        <f t="shared" si="36"/>
        <v>0</v>
      </c>
      <c r="Z80" s="136">
        <v>0</v>
      </c>
      <c r="AA80" s="141"/>
      <c r="AB80" s="160">
        <f>AB82+AB83+AB84+AB85</f>
        <v>0</v>
      </c>
      <c r="AC80" s="160">
        <f>AC82+AC83+AC84+AC85</f>
        <v>0</v>
      </c>
      <c r="AD80" s="136">
        <v>0</v>
      </c>
      <c r="AE80" s="136">
        <v>0</v>
      </c>
      <c r="AF80" s="136">
        <v>0</v>
      </c>
      <c r="AG80" s="136">
        <v>0</v>
      </c>
      <c r="AH80" s="136">
        <v>0</v>
      </c>
      <c r="AI80" s="136">
        <v>0</v>
      </c>
      <c r="AJ80" s="141"/>
      <c r="AK80" s="160">
        <f>AK82+AK83+AK84+AK85</f>
        <v>0</v>
      </c>
      <c r="AL80" s="160">
        <f>AL82+AL83+AL84+AL85</f>
        <v>0</v>
      </c>
      <c r="AM80" s="136">
        <v>0</v>
      </c>
      <c r="AN80" s="159">
        <v>0</v>
      </c>
      <c r="AO80" s="136">
        <v>0</v>
      </c>
      <c r="AP80" s="136">
        <v>0</v>
      </c>
      <c r="AQ80" s="136">
        <v>0</v>
      </c>
      <c r="AR80" s="136">
        <v>0</v>
      </c>
      <c r="AS80" s="75"/>
      <c r="AT80" s="81"/>
    </row>
    <row r="81" spans="2:46" ht="15">
      <c r="B81" s="80" t="s">
        <v>0</v>
      </c>
      <c r="C81" s="134"/>
      <c r="D81" s="135"/>
      <c r="E81" s="134"/>
      <c r="F81" s="140"/>
      <c r="G81" s="140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40"/>
      <c r="Y81" s="136"/>
      <c r="Z81" s="136"/>
      <c r="AA81" s="141"/>
      <c r="AB81" s="159"/>
      <c r="AC81" s="159"/>
      <c r="AD81" s="136"/>
      <c r="AE81" s="136"/>
      <c r="AF81" s="136"/>
      <c r="AG81" s="136"/>
      <c r="AH81" s="136"/>
      <c r="AI81" s="136"/>
      <c r="AJ81" s="141"/>
      <c r="AK81" s="159"/>
      <c r="AL81" s="159"/>
      <c r="AM81" s="136"/>
      <c r="AN81" s="159"/>
      <c r="AO81" s="136"/>
      <c r="AP81" s="136"/>
      <c r="AQ81" s="136"/>
      <c r="AR81" s="136"/>
      <c r="AS81" s="75"/>
      <c r="AT81" s="81"/>
    </row>
    <row r="82" spans="2:46" ht="120">
      <c r="B82" s="80" t="s">
        <v>329</v>
      </c>
      <c r="C82" s="134">
        <v>260</v>
      </c>
      <c r="D82" s="135">
        <v>244</v>
      </c>
      <c r="E82" s="134">
        <v>3490202</v>
      </c>
      <c r="F82" s="140">
        <f t="shared" si="35"/>
        <v>0</v>
      </c>
      <c r="G82" s="140">
        <f t="shared" si="25"/>
        <v>0</v>
      </c>
      <c r="H82" s="136">
        <v>0</v>
      </c>
      <c r="I82" s="136">
        <v>0</v>
      </c>
      <c r="J82" s="136">
        <v>0</v>
      </c>
      <c r="K82" s="136">
        <v>0</v>
      </c>
      <c r="L82" s="136">
        <v>0</v>
      </c>
      <c r="M82" s="136">
        <v>0</v>
      </c>
      <c r="N82" s="136">
        <v>0</v>
      </c>
      <c r="O82" s="136">
        <v>0</v>
      </c>
      <c r="P82" s="136">
        <v>0</v>
      </c>
      <c r="Q82" s="136">
        <v>0</v>
      </c>
      <c r="R82" s="136">
        <v>0</v>
      </c>
      <c r="S82" s="136">
        <v>0</v>
      </c>
      <c r="T82" s="136">
        <v>0</v>
      </c>
      <c r="U82" s="136">
        <v>0</v>
      </c>
      <c r="V82" s="136">
        <v>0</v>
      </c>
      <c r="W82" s="136">
        <v>0</v>
      </c>
      <c r="X82" s="140">
        <f t="shared" si="12"/>
        <v>0</v>
      </c>
      <c r="Y82" s="136">
        <v>0</v>
      </c>
      <c r="Z82" s="136">
        <v>0</v>
      </c>
      <c r="AA82" s="141"/>
      <c r="AB82" s="159">
        <v>0</v>
      </c>
      <c r="AC82" s="159">
        <v>0</v>
      </c>
      <c r="AD82" s="136">
        <v>0</v>
      </c>
      <c r="AE82" s="136">
        <v>0</v>
      </c>
      <c r="AF82" s="136">
        <v>0</v>
      </c>
      <c r="AG82" s="136">
        <v>0</v>
      </c>
      <c r="AH82" s="136">
        <v>0</v>
      </c>
      <c r="AI82" s="136">
        <v>0</v>
      </c>
      <c r="AJ82" s="141"/>
      <c r="AK82" s="159">
        <v>0</v>
      </c>
      <c r="AL82" s="159">
        <v>0</v>
      </c>
      <c r="AM82" s="136">
        <v>0</v>
      </c>
      <c r="AN82" s="159">
        <v>0</v>
      </c>
      <c r="AO82" s="136">
        <v>0</v>
      </c>
      <c r="AP82" s="136">
        <v>0</v>
      </c>
      <c r="AQ82" s="136">
        <v>0</v>
      </c>
      <c r="AR82" s="136">
        <v>0</v>
      </c>
      <c r="AS82" s="75"/>
      <c r="AT82" s="81"/>
    </row>
    <row r="83" spans="2:46" ht="45">
      <c r="B83" s="80" t="s">
        <v>330</v>
      </c>
      <c r="C83" s="134">
        <v>260</v>
      </c>
      <c r="D83" s="135">
        <v>244</v>
      </c>
      <c r="E83" s="134">
        <v>3490204</v>
      </c>
      <c r="F83" s="140">
        <f t="shared" si="35"/>
        <v>0</v>
      </c>
      <c r="G83" s="140">
        <f t="shared" si="25"/>
        <v>0</v>
      </c>
      <c r="H83" s="136">
        <v>0</v>
      </c>
      <c r="I83" s="136">
        <v>0</v>
      </c>
      <c r="J83" s="136">
        <v>0</v>
      </c>
      <c r="K83" s="136">
        <v>0</v>
      </c>
      <c r="L83" s="136">
        <v>0</v>
      </c>
      <c r="M83" s="136">
        <v>0</v>
      </c>
      <c r="N83" s="136">
        <v>0</v>
      </c>
      <c r="O83" s="136">
        <v>0</v>
      </c>
      <c r="P83" s="136">
        <v>0</v>
      </c>
      <c r="Q83" s="136">
        <v>0</v>
      </c>
      <c r="R83" s="136">
        <v>0</v>
      </c>
      <c r="S83" s="136">
        <v>0</v>
      </c>
      <c r="T83" s="136">
        <v>0</v>
      </c>
      <c r="U83" s="136">
        <v>0</v>
      </c>
      <c r="V83" s="136">
        <v>0</v>
      </c>
      <c r="W83" s="136">
        <v>0</v>
      </c>
      <c r="X83" s="140">
        <f t="shared" si="12"/>
        <v>0</v>
      </c>
      <c r="Y83" s="136">
        <v>0</v>
      </c>
      <c r="Z83" s="136">
        <v>0</v>
      </c>
      <c r="AA83" s="141"/>
      <c r="AB83" s="159">
        <v>0</v>
      </c>
      <c r="AC83" s="159">
        <v>0</v>
      </c>
      <c r="AD83" s="136">
        <v>0</v>
      </c>
      <c r="AE83" s="136">
        <v>0</v>
      </c>
      <c r="AF83" s="136">
        <v>0</v>
      </c>
      <c r="AG83" s="136">
        <v>0</v>
      </c>
      <c r="AH83" s="136">
        <v>0</v>
      </c>
      <c r="AI83" s="136">
        <v>0</v>
      </c>
      <c r="AJ83" s="141"/>
      <c r="AK83" s="159">
        <v>0</v>
      </c>
      <c r="AL83" s="159">
        <v>0</v>
      </c>
      <c r="AM83" s="136">
        <v>0</v>
      </c>
      <c r="AN83" s="159">
        <v>0</v>
      </c>
      <c r="AO83" s="136">
        <v>0</v>
      </c>
      <c r="AP83" s="136">
        <v>0</v>
      </c>
      <c r="AQ83" s="136">
        <v>0</v>
      </c>
      <c r="AR83" s="136">
        <v>0</v>
      </c>
      <c r="AS83" s="75"/>
      <c r="AT83" s="81"/>
    </row>
    <row r="84" spans="2:46" ht="45">
      <c r="B84" s="80" t="s">
        <v>331</v>
      </c>
      <c r="C84" s="134">
        <v>260</v>
      </c>
      <c r="D84" s="135">
        <v>244</v>
      </c>
      <c r="E84" s="134">
        <v>3490205</v>
      </c>
      <c r="F84" s="140">
        <f t="shared" si="35"/>
        <v>0</v>
      </c>
      <c r="G84" s="140">
        <f t="shared" si="25"/>
        <v>0</v>
      </c>
      <c r="H84" s="136">
        <v>0</v>
      </c>
      <c r="I84" s="136">
        <v>0</v>
      </c>
      <c r="J84" s="136">
        <v>0</v>
      </c>
      <c r="K84" s="136">
        <v>0</v>
      </c>
      <c r="L84" s="136">
        <v>0</v>
      </c>
      <c r="M84" s="136">
        <v>0</v>
      </c>
      <c r="N84" s="136">
        <v>0</v>
      </c>
      <c r="O84" s="136">
        <v>0</v>
      </c>
      <c r="P84" s="136">
        <v>0</v>
      </c>
      <c r="Q84" s="136">
        <v>0</v>
      </c>
      <c r="R84" s="136">
        <v>0</v>
      </c>
      <c r="S84" s="136">
        <v>0</v>
      </c>
      <c r="T84" s="136">
        <v>0</v>
      </c>
      <c r="U84" s="136">
        <v>0</v>
      </c>
      <c r="V84" s="136">
        <v>0</v>
      </c>
      <c r="W84" s="136">
        <v>0</v>
      </c>
      <c r="X84" s="140">
        <f t="shared" si="12"/>
        <v>0</v>
      </c>
      <c r="Y84" s="136">
        <v>0</v>
      </c>
      <c r="Z84" s="136">
        <v>0</v>
      </c>
      <c r="AA84" s="141"/>
      <c r="AB84" s="159">
        <v>0</v>
      </c>
      <c r="AC84" s="159">
        <v>0</v>
      </c>
      <c r="AD84" s="136">
        <v>0</v>
      </c>
      <c r="AE84" s="136">
        <v>0</v>
      </c>
      <c r="AF84" s="136">
        <v>0</v>
      </c>
      <c r="AG84" s="136">
        <v>0</v>
      </c>
      <c r="AH84" s="136">
        <v>0</v>
      </c>
      <c r="AI84" s="136">
        <v>0</v>
      </c>
      <c r="AJ84" s="141"/>
      <c r="AK84" s="159">
        <v>0</v>
      </c>
      <c r="AL84" s="159">
        <v>0</v>
      </c>
      <c r="AM84" s="136">
        <v>0</v>
      </c>
      <c r="AN84" s="159">
        <v>0</v>
      </c>
      <c r="AO84" s="136">
        <v>0</v>
      </c>
      <c r="AP84" s="136">
        <v>0</v>
      </c>
      <c r="AQ84" s="136">
        <v>0</v>
      </c>
      <c r="AR84" s="136">
        <v>0</v>
      </c>
      <c r="AS84" s="75"/>
      <c r="AT84" s="81"/>
    </row>
    <row r="85" spans="2:46" ht="75" customHeight="1">
      <c r="B85" s="80" t="s">
        <v>332</v>
      </c>
      <c r="C85" s="134">
        <v>260</v>
      </c>
      <c r="D85" s="135">
        <v>244</v>
      </c>
      <c r="E85" s="134">
        <v>3490206</v>
      </c>
      <c r="F85" s="140">
        <f t="shared" si="35"/>
        <v>0</v>
      </c>
      <c r="G85" s="140">
        <f t="shared" si="25"/>
        <v>0</v>
      </c>
      <c r="H85" s="136">
        <v>0</v>
      </c>
      <c r="I85" s="136">
        <v>0</v>
      </c>
      <c r="J85" s="136">
        <v>0</v>
      </c>
      <c r="K85" s="136">
        <v>0</v>
      </c>
      <c r="L85" s="136">
        <v>0</v>
      </c>
      <c r="M85" s="136">
        <v>0</v>
      </c>
      <c r="N85" s="136">
        <v>0</v>
      </c>
      <c r="O85" s="136">
        <v>0</v>
      </c>
      <c r="P85" s="136">
        <v>0</v>
      </c>
      <c r="Q85" s="136">
        <v>0</v>
      </c>
      <c r="R85" s="136">
        <v>0</v>
      </c>
      <c r="S85" s="136">
        <v>0</v>
      </c>
      <c r="T85" s="136">
        <v>0</v>
      </c>
      <c r="U85" s="136">
        <v>0</v>
      </c>
      <c r="V85" s="136">
        <v>0</v>
      </c>
      <c r="W85" s="136">
        <v>0</v>
      </c>
      <c r="X85" s="140">
        <f t="shared" si="12"/>
        <v>0</v>
      </c>
      <c r="Y85" s="136">
        <v>0</v>
      </c>
      <c r="Z85" s="136">
        <v>0</v>
      </c>
      <c r="AA85" s="141"/>
      <c r="AB85" s="159">
        <v>0</v>
      </c>
      <c r="AC85" s="159">
        <v>0</v>
      </c>
      <c r="AD85" s="136">
        <v>0</v>
      </c>
      <c r="AE85" s="136">
        <v>0</v>
      </c>
      <c r="AF85" s="136">
        <v>0</v>
      </c>
      <c r="AG85" s="136">
        <v>0</v>
      </c>
      <c r="AH85" s="136">
        <v>0</v>
      </c>
      <c r="AI85" s="136">
        <v>0</v>
      </c>
      <c r="AJ85" s="141"/>
      <c r="AK85" s="159">
        <v>0</v>
      </c>
      <c r="AL85" s="159">
        <v>0</v>
      </c>
      <c r="AM85" s="136">
        <v>0</v>
      </c>
      <c r="AN85" s="159">
        <v>0</v>
      </c>
      <c r="AO85" s="136">
        <v>0</v>
      </c>
      <c r="AP85" s="136">
        <v>0</v>
      </c>
      <c r="AQ85" s="136">
        <v>0</v>
      </c>
      <c r="AR85" s="136">
        <v>0</v>
      </c>
      <c r="AS85" s="75"/>
      <c r="AT85" s="81"/>
    </row>
    <row r="86" spans="2:45" ht="30">
      <c r="B86" s="80" t="s">
        <v>155</v>
      </c>
      <c r="C86" s="134">
        <v>269</v>
      </c>
      <c r="D86" s="135">
        <v>244</v>
      </c>
      <c r="E86" s="134">
        <v>340</v>
      </c>
      <c r="F86" s="140">
        <f>G86+W86</f>
        <v>1046661.4</v>
      </c>
      <c r="G86" s="140">
        <f t="shared" si="25"/>
        <v>1046661.4</v>
      </c>
      <c r="H86" s="140">
        <f>H88+H89+H90+H92</f>
        <v>0</v>
      </c>
      <c r="I86" s="140">
        <f>I88+I89+I90+I92</f>
        <v>5000</v>
      </c>
      <c r="J86" s="140">
        <f>J88+J89+J90+J92</f>
        <v>0</v>
      </c>
      <c r="K86" s="140">
        <f>K88+K89+K90+K92</f>
        <v>0</v>
      </c>
      <c r="L86" s="140">
        <f>L88+L89+L90+L92+L91</f>
        <v>0</v>
      </c>
      <c r="M86" s="140">
        <f aca="true" t="shared" si="37" ref="M86:Y86">M88+M89+M90+M92+M91</f>
        <v>968091.4</v>
      </c>
      <c r="N86" s="140">
        <f t="shared" si="37"/>
        <v>0</v>
      </c>
      <c r="O86" s="140">
        <f t="shared" si="37"/>
        <v>0</v>
      </c>
      <c r="P86" s="140">
        <f t="shared" si="37"/>
        <v>5500</v>
      </c>
      <c r="Q86" s="140">
        <f>Q88+Q89+Q90+Q92+Q91</f>
        <v>7000</v>
      </c>
      <c r="R86" s="140">
        <f t="shared" si="37"/>
        <v>0</v>
      </c>
      <c r="S86" s="140">
        <f t="shared" si="37"/>
        <v>61070</v>
      </c>
      <c r="T86" s="140">
        <f t="shared" si="37"/>
        <v>0</v>
      </c>
      <c r="U86" s="140">
        <f t="shared" si="37"/>
        <v>0</v>
      </c>
      <c r="V86" s="140">
        <f t="shared" si="37"/>
        <v>0</v>
      </c>
      <c r="W86" s="140">
        <f t="shared" si="37"/>
        <v>0</v>
      </c>
      <c r="X86" s="140">
        <f t="shared" si="37"/>
        <v>0</v>
      </c>
      <c r="Y86" s="140">
        <f t="shared" si="37"/>
        <v>0</v>
      </c>
      <c r="Z86" s="154">
        <v>0</v>
      </c>
      <c r="AA86" s="141">
        <f>AB86+AC86+AD86+AE86+AF86+AG86+AH86+AI86</f>
        <v>803461.4</v>
      </c>
      <c r="AB86" s="160">
        <f>AB88+AB89+AB90+AB92</f>
        <v>0</v>
      </c>
      <c r="AC86" s="160">
        <f>AC88+AC89+AC90+AC92</f>
        <v>5000</v>
      </c>
      <c r="AD86" s="140">
        <f aca="true" t="shared" si="38" ref="AD86:AI86">AD88+AD89+AD90+AD92+AD91</f>
        <v>0</v>
      </c>
      <c r="AE86" s="140">
        <f t="shared" si="38"/>
        <v>719091.4</v>
      </c>
      <c r="AF86" s="140">
        <f t="shared" si="38"/>
        <v>0</v>
      </c>
      <c r="AG86" s="140">
        <f t="shared" si="38"/>
        <v>0</v>
      </c>
      <c r="AH86" s="140">
        <f t="shared" si="38"/>
        <v>5500</v>
      </c>
      <c r="AI86" s="140">
        <f t="shared" si="38"/>
        <v>73870</v>
      </c>
      <c r="AJ86" s="141">
        <f>AK86+AL86+AM86+AN86+AO86+AP86+AQ86+AR86</f>
        <v>303461.4</v>
      </c>
      <c r="AK86" s="160">
        <f>AK88+AK89+AK90+AK92</f>
        <v>0</v>
      </c>
      <c r="AL86" s="160">
        <f>AL88+AL89+AL90+AL92</f>
        <v>5000</v>
      </c>
      <c r="AM86" s="140">
        <f aca="true" t="shared" si="39" ref="AM86:AR86">AM88+AM89+AM90+AM92+AM91</f>
        <v>0</v>
      </c>
      <c r="AN86" s="160">
        <f t="shared" si="39"/>
        <v>219091.4</v>
      </c>
      <c r="AO86" s="140">
        <f t="shared" si="39"/>
        <v>0</v>
      </c>
      <c r="AP86" s="140">
        <f t="shared" si="39"/>
        <v>0</v>
      </c>
      <c r="AQ86" s="140">
        <f t="shared" si="39"/>
        <v>5500</v>
      </c>
      <c r="AR86" s="140">
        <f t="shared" si="39"/>
        <v>73870</v>
      </c>
      <c r="AS86" s="81"/>
    </row>
    <row r="87" spans="2:45" ht="15">
      <c r="B87" s="77" t="s">
        <v>68</v>
      </c>
      <c r="C87" s="134"/>
      <c r="D87" s="135"/>
      <c r="E87" s="134"/>
      <c r="F87" s="140"/>
      <c r="G87" s="140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40"/>
      <c r="X87" s="136"/>
      <c r="Y87" s="136"/>
      <c r="Z87" s="154"/>
      <c r="AA87" s="141"/>
      <c r="AB87" s="159"/>
      <c r="AC87" s="159"/>
      <c r="AD87" s="136"/>
      <c r="AE87" s="136"/>
      <c r="AF87" s="136"/>
      <c r="AG87" s="136"/>
      <c r="AH87" s="136"/>
      <c r="AI87" s="154"/>
      <c r="AJ87" s="141"/>
      <c r="AK87" s="159"/>
      <c r="AL87" s="159"/>
      <c r="AM87" s="136"/>
      <c r="AN87" s="159"/>
      <c r="AO87" s="136"/>
      <c r="AP87" s="136"/>
      <c r="AQ87" s="136"/>
      <c r="AR87" s="155"/>
      <c r="AS87" s="81"/>
    </row>
    <row r="88" spans="2:45" ht="30">
      <c r="B88" s="77" t="s">
        <v>156</v>
      </c>
      <c r="C88" s="134">
        <v>269</v>
      </c>
      <c r="D88" s="135">
        <v>244</v>
      </c>
      <c r="E88" s="134">
        <v>340</v>
      </c>
      <c r="F88" s="140">
        <f>G88+W88</f>
        <v>490330</v>
      </c>
      <c r="G88" s="140">
        <f t="shared" si="25"/>
        <v>490330</v>
      </c>
      <c r="H88" s="136">
        <v>0</v>
      </c>
      <c r="I88" s="136">
        <v>0</v>
      </c>
      <c r="J88" s="136">
        <v>0</v>
      </c>
      <c r="K88" s="136">
        <v>0</v>
      </c>
      <c r="L88" s="136">
        <v>0</v>
      </c>
      <c r="M88" s="136">
        <v>429260</v>
      </c>
      <c r="N88" s="136">
        <v>0</v>
      </c>
      <c r="O88" s="136">
        <v>0</v>
      </c>
      <c r="P88" s="136">
        <v>0</v>
      </c>
      <c r="Q88" s="136">
        <v>0</v>
      </c>
      <c r="R88" s="136">
        <v>0</v>
      </c>
      <c r="S88" s="136">
        <v>61070</v>
      </c>
      <c r="T88" s="136">
        <v>0</v>
      </c>
      <c r="U88" s="136">
        <v>0</v>
      </c>
      <c r="V88" s="136">
        <v>0</v>
      </c>
      <c r="W88" s="140">
        <f>X88+Y88</f>
        <v>0</v>
      </c>
      <c r="X88" s="136">
        <v>0</v>
      </c>
      <c r="Y88" s="136">
        <v>0</v>
      </c>
      <c r="Z88" s="154">
        <v>0</v>
      </c>
      <c r="AA88" s="141">
        <f>AB88+AC88+AD88+AE88+AF88+AG88+AH88+AI88</f>
        <v>103130</v>
      </c>
      <c r="AB88" s="159">
        <v>0</v>
      </c>
      <c r="AC88" s="159">
        <v>0</v>
      </c>
      <c r="AD88" s="136">
        <v>0</v>
      </c>
      <c r="AE88" s="136">
        <v>29260</v>
      </c>
      <c r="AF88" s="136">
        <v>0</v>
      </c>
      <c r="AG88" s="136">
        <v>0</v>
      </c>
      <c r="AH88" s="136">
        <v>0</v>
      </c>
      <c r="AI88" s="156">
        <v>73870</v>
      </c>
      <c r="AJ88" s="141">
        <f>AK88+AL88+AM88+AN88+AO88+AP88+AQ88+AR88</f>
        <v>103130</v>
      </c>
      <c r="AK88" s="159">
        <v>0</v>
      </c>
      <c r="AL88" s="159">
        <v>0</v>
      </c>
      <c r="AM88" s="136">
        <v>0</v>
      </c>
      <c r="AN88" s="159">
        <v>29260</v>
      </c>
      <c r="AO88" s="136">
        <v>0</v>
      </c>
      <c r="AP88" s="136">
        <v>0</v>
      </c>
      <c r="AQ88" s="158">
        <v>0</v>
      </c>
      <c r="AR88" s="156">
        <v>73870</v>
      </c>
      <c r="AS88" s="81"/>
    </row>
    <row r="89" spans="2:45" ht="30">
      <c r="B89" s="77" t="s">
        <v>157</v>
      </c>
      <c r="C89" s="134">
        <v>269</v>
      </c>
      <c r="D89" s="135">
        <v>244</v>
      </c>
      <c r="E89" s="134">
        <v>3400203</v>
      </c>
      <c r="F89" s="140">
        <f>G89+W89</f>
        <v>56880</v>
      </c>
      <c r="G89" s="140">
        <f t="shared" si="25"/>
        <v>56880</v>
      </c>
      <c r="H89" s="136">
        <v>0</v>
      </c>
      <c r="I89" s="136">
        <v>5000</v>
      </c>
      <c r="J89" s="136">
        <v>0</v>
      </c>
      <c r="K89" s="136">
        <v>0</v>
      </c>
      <c r="L89" s="136">
        <v>0</v>
      </c>
      <c r="M89" s="136">
        <v>39380</v>
      </c>
      <c r="N89" s="136">
        <v>0</v>
      </c>
      <c r="O89" s="136">
        <v>0</v>
      </c>
      <c r="P89" s="136">
        <v>5500</v>
      </c>
      <c r="Q89" s="136">
        <v>7000</v>
      </c>
      <c r="R89" s="136">
        <v>0</v>
      </c>
      <c r="S89" s="136">
        <v>0</v>
      </c>
      <c r="T89" s="136">
        <v>0</v>
      </c>
      <c r="U89" s="136">
        <v>0</v>
      </c>
      <c r="V89" s="136">
        <v>0</v>
      </c>
      <c r="W89" s="140">
        <f>X89+Y89</f>
        <v>0</v>
      </c>
      <c r="X89" s="136">
        <v>0</v>
      </c>
      <c r="Y89" s="136">
        <v>0</v>
      </c>
      <c r="Z89" s="154">
        <v>0</v>
      </c>
      <c r="AA89" s="141">
        <f>AB89+AC89+AD89+AE89+AF89+AG89+AH89+AI89</f>
        <v>579880</v>
      </c>
      <c r="AB89" s="159">
        <v>0</v>
      </c>
      <c r="AC89" s="159">
        <v>5000</v>
      </c>
      <c r="AD89" s="136">
        <v>0</v>
      </c>
      <c r="AE89" s="136">
        <v>569380</v>
      </c>
      <c r="AF89" s="136">
        <v>0</v>
      </c>
      <c r="AG89" s="136">
        <v>0</v>
      </c>
      <c r="AH89" s="136">
        <v>5500</v>
      </c>
      <c r="AI89" s="156">
        <v>0</v>
      </c>
      <c r="AJ89" s="141">
        <f>AK89+AL89+AM89+AN89+AO89+AP89+AQ89+AR89</f>
        <v>79880</v>
      </c>
      <c r="AK89" s="159">
        <v>0</v>
      </c>
      <c r="AL89" s="159">
        <v>5000</v>
      </c>
      <c r="AM89" s="136">
        <v>0</v>
      </c>
      <c r="AN89" s="159">
        <v>69380</v>
      </c>
      <c r="AO89" s="136">
        <v>0</v>
      </c>
      <c r="AP89" s="136">
        <v>0</v>
      </c>
      <c r="AQ89" s="158">
        <v>5500</v>
      </c>
      <c r="AR89" s="156">
        <v>0</v>
      </c>
      <c r="AS89" s="81"/>
    </row>
    <row r="90" spans="2:45" ht="15">
      <c r="B90" s="77" t="s">
        <v>158</v>
      </c>
      <c r="C90" s="134">
        <v>269</v>
      </c>
      <c r="D90" s="135">
        <v>244</v>
      </c>
      <c r="E90" s="134">
        <v>3400205</v>
      </c>
      <c r="F90" s="140">
        <f>G90+W90+T90</f>
        <v>499451.4</v>
      </c>
      <c r="G90" s="140">
        <f t="shared" si="25"/>
        <v>499451.4</v>
      </c>
      <c r="H90" s="136">
        <v>0</v>
      </c>
      <c r="I90" s="136">
        <v>0</v>
      </c>
      <c r="J90" s="136">
        <v>0</v>
      </c>
      <c r="K90" s="136">
        <v>0</v>
      </c>
      <c r="L90" s="136">
        <v>0</v>
      </c>
      <c r="M90" s="136">
        <v>499451.4</v>
      </c>
      <c r="N90" s="136">
        <v>0</v>
      </c>
      <c r="O90" s="136">
        <v>0</v>
      </c>
      <c r="P90" s="136">
        <v>0</v>
      </c>
      <c r="Q90" s="136">
        <v>0</v>
      </c>
      <c r="R90" s="136">
        <v>0</v>
      </c>
      <c r="S90" s="136">
        <v>0</v>
      </c>
      <c r="T90" s="136">
        <v>0</v>
      </c>
      <c r="U90" s="136">
        <v>0</v>
      </c>
      <c r="V90" s="136">
        <v>0</v>
      </c>
      <c r="W90" s="140">
        <f>X90+Y90</f>
        <v>0</v>
      </c>
      <c r="X90" s="136">
        <v>0</v>
      </c>
      <c r="Y90" s="136">
        <v>0</v>
      </c>
      <c r="Z90" s="154">
        <v>0</v>
      </c>
      <c r="AA90" s="141">
        <f>AB90+AC90+AD90+AE90+AF90+AG90+AH90+AI90</f>
        <v>120451.4</v>
      </c>
      <c r="AB90" s="159">
        <v>0</v>
      </c>
      <c r="AC90" s="159">
        <v>0</v>
      </c>
      <c r="AD90" s="136">
        <v>0</v>
      </c>
      <c r="AE90" s="136">
        <v>120451.4</v>
      </c>
      <c r="AF90" s="136">
        <v>0</v>
      </c>
      <c r="AG90" s="136">
        <v>0</v>
      </c>
      <c r="AH90" s="136">
        <v>0</v>
      </c>
      <c r="AI90" s="156">
        <v>0</v>
      </c>
      <c r="AJ90" s="141">
        <f>AK90+AL90+AM90+AN90+AO90+AP90+AQ90+AR90</f>
        <v>120451.4</v>
      </c>
      <c r="AK90" s="159">
        <v>0</v>
      </c>
      <c r="AL90" s="159">
        <v>0</v>
      </c>
      <c r="AM90" s="157">
        <v>0</v>
      </c>
      <c r="AN90" s="159">
        <v>120451.4</v>
      </c>
      <c r="AO90" s="136">
        <v>0</v>
      </c>
      <c r="AP90" s="136">
        <v>0</v>
      </c>
      <c r="AQ90" s="136">
        <v>0</v>
      </c>
      <c r="AR90" s="155"/>
      <c r="AS90" s="81"/>
    </row>
    <row r="91" spans="2:45" ht="15">
      <c r="B91" s="77" t="s">
        <v>250</v>
      </c>
      <c r="C91" s="134">
        <v>269</v>
      </c>
      <c r="D91" s="135">
        <v>244</v>
      </c>
      <c r="E91" s="134">
        <v>3400611</v>
      </c>
      <c r="F91" s="140">
        <f>G91+W91+T91</f>
        <v>0</v>
      </c>
      <c r="G91" s="140">
        <f t="shared" si="25"/>
        <v>0</v>
      </c>
      <c r="H91" s="136">
        <v>0</v>
      </c>
      <c r="I91" s="136">
        <v>0</v>
      </c>
      <c r="J91" s="136">
        <v>0</v>
      </c>
      <c r="K91" s="136">
        <v>0</v>
      </c>
      <c r="L91" s="136">
        <v>0</v>
      </c>
      <c r="M91" s="136">
        <v>0</v>
      </c>
      <c r="N91" s="136">
        <v>0</v>
      </c>
      <c r="O91" s="136">
        <v>0</v>
      </c>
      <c r="P91" s="136">
        <v>0</v>
      </c>
      <c r="Q91" s="136">
        <v>0</v>
      </c>
      <c r="R91" s="136">
        <v>0</v>
      </c>
      <c r="S91" s="136">
        <v>0</v>
      </c>
      <c r="T91" s="136">
        <v>0</v>
      </c>
      <c r="U91" s="136">
        <v>0</v>
      </c>
      <c r="V91" s="136">
        <v>0</v>
      </c>
      <c r="W91" s="140">
        <f>X91+Y91</f>
        <v>0</v>
      </c>
      <c r="X91" s="136">
        <v>0</v>
      </c>
      <c r="Y91" s="136">
        <v>0</v>
      </c>
      <c r="Z91" s="154">
        <f>AA91+AB91+AC91+AD91+AE91+AF91+AG91+AH91</f>
        <v>0</v>
      </c>
      <c r="AA91" s="141">
        <f>AB91+AC91+AD91+AE91+AF91+AG91+AH91+AI91</f>
        <v>0</v>
      </c>
      <c r="AB91" s="159">
        <v>0</v>
      </c>
      <c r="AC91" s="159">
        <v>0</v>
      </c>
      <c r="AD91" s="136">
        <v>0</v>
      </c>
      <c r="AE91" s="136">
        <v>0</v>
      </c>
      <c r="AF91" s="136">
        <v>0</v>
      </c>
      <c r="AG91" s="136">
        <v>0</v>
      </c>
      <c r="AH91" s="136">
        <v>0</v>
      </c>
      <c r="AI91" s="156">
        <f>AJ91+AK91+AL91+AM91+AN91+AO91+AP91+AQ91</f>
        <v>0</v>
      </c>
      <c r="AJ91" s="141">
        <f>AK91+AL91+AM91+AN91+AO91+AP91+AQ91+AR91</f>
        <v>0</v>
      </c>
      <c r="AK91" s="159">
        <v>0</v>
      </c>
      <c r="AL91" s="159">
        <v>0</v>
      </c>
      <c r="AM91" s="136">
        <v>0</v>
      </c>
      <c r="AN91" s="159">
        <v>0</v>
      </c>
      <c r="AO91" s="136">
        <v>0</v>
      </c>
      <c r="AP91" s="136">
        <v>0</v>
      </c>
      <c r="AQ91" s="136">
        <v>0</v>
      </c>
      <c r="AR91" s="155"/>
      <c r="AS91" s="81"/>
    </row>
    <row r="92" spans="2:45" ht="15">
      <c r="B92" s="77" t="s">
        <v>251</v>
      </c>
      <c r="C92" s="134">
        <v>269</v>
      </c>
      <c r="D92" s="135">
        <v>244</v>
      </c>
      <c r="E92" s="134">
        <v>3400612</v>
      </c>
      <c r="F92" s="140">
        <f>G92+W92+T92</f>
        <v>0</v>
      </c>
      <c r="G92" s="140">
        <f t="shared" si="25"/>
        <v>0</v>
      </c>
      <c r="H92" s="136">
        <v>0</v>
      </c>
      <c r="I92" s="136">
        <v>0</v>
      </c>
      <c r="J92" s="136">
        <v>0</v>
      </c>
      <c r="K92" s="136">
        <v>0</v>
      </c>
      <c r="L92" s="136">
        <v>0</v>
      </c>
      <c r="M92" s="136">
        <v>0</v>
      </c>
      <c r="N92" s="136">
        <v>0</v>
      </c>
      <c r="O92" s="136">
        <v>0</v>
      </c>
      <c r="P92" s="136">
        <v>0</v>
      </c>
      <c r="Q92" s="136">
        <v>0</v>
      </c>
      <c r="R92" s="136">
        <v>0</v>
      </c>
      <c r="S92" s="136">
        <v>0</v>
      </c>
      <c r="T92" s="136">
        <v>0</v>
      </c>
      <c r="U92" s="136">
        <v>0</v>
      </c>
      <c r="V92" s="136">
        <v>0</v>
      </c>
      <c r="W92" s="140">
        <f>X92+Y92</f>
        <v>0</v>
      </c>
      <c r="X92" s="136">
        <v>0</v>
      </c>
      <c r="Y92" s="136">
        <v>0</v>
      </c>
      <c r="Z92" s="154">
        <f>AA92+AB92+AC92+AD92+AE92+AF92+AG92+AH92</f>
        <v>0</v>
      </c>
      <c r="AA92" s="141">
        <f>AB92+AC92+AD92+AE92+AF92+AG92+AH92+AI92</f>
        <v>0</v>
      </c>
      <c r="AB92" s="159">
        <v>0</v>
      </c>
      <c r="AC92" s="159">
        <v>0</v>
      </c>
      <c r="AD92" s="136">
        <v>0</v>
      </c>
      <c r="AE92" s="136">
        <v>0</v>
      </c>
      <c r="AF92" s="136">
        <v>0</v>
      </c>
      <c r="AG92" s="136">
        <v>0</v>
      </c>
      <c r="AH92" s="136">
        <v>0</v>
      </c>
      <c r="AI92" s="156">
        <f>AJ92+AK92+AL92+AM92+AN92+AO92+AP92+AQ92</f>
        <v>0</v>
      </c>
      <c r="AJ92" s="141">
        <f>AK92+AL92+AM92+AN92+AO92+AP92+AQ92+AR92</f>
        <v>0</v>
      </c>
      <c r="AK92" s="159">
        <v>0</v>
      </c>
      <c r="AL92" s="159">
        <v>0</v>
      </c>
      <c r="AM92" s="136">
        <v>0</v>
      </c>
      <c r="AN92" s="159">
        <v>0</v>
      </c>
      <c r="AO92" s="136">
        <v>0</v>
      </c>
      <c r="AP92" s="136">
        <v>0</v>
      </c>
      <c r="AQ92" s="136">
        <v>0</v>
      </c>
      <c r="AR92" s="155"/>
      <c r="AS92" s="81"/>
    </row>
    <row r="93" spans="2:46" ht="30">
      <c r="B93" s="80" t="s">
        <v>159</v>
      </c>
      <c r="C93" s="134">
        <v>300</v>
      </c>
      <c r="D93" s="135" t="s">
        <v>128</v>
      </c>
      <c r="E93" s="119" t="s">
        <v>128</v>
      </c>
      <c r="F93" s="140"/>
      <c r="G93" s="140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40"/>
      <c r="Y93" s="136"/>
      <c r="Z93" s="136"/>
      <c r="AA93" s="141"/>
      <c r="AB93" s="159"/>
      <c r="AC93" s="159"/>
      <c r="AD93" s="78"/>
      <c r="AE93" s="78"/>
      <c r="AF93" s="78"/>
      <c r="AG93" s="78"/>
      <c r="AH93" s="78"/>
      <c r="AI93" s="78"/>
      <c r="AJ93" s="141"/>
      <c r="AK93" s="159"/>
      <c r="AL93" s="159"/>
      <c r="AM93" s="136"/>
      <c r="AN93" s="78"/>
      <c r="AO93" s="78"/>
      <c r="AP93" s="78"/>
      <c r="AQ93" s="78"/>
      <c r="AR93" s="79"/>
      <c r="AS93" s="75"/>
      <c r="AT93" s="81"/>
    </row>
    <row r="94" spans="2:46" ht="15">
      <c r="B94" s="77" t="s">
        <v>68</v>
      </c>
      <c r="C94" s="227">
        <v>310</v>
      </c>
      <c r="D94" s="228"/>
      <c r="E94" s="227"/>
      <c r="F94" s="239"/>
      <c r="G94" s="235"/>
      <c r="H94" s="229"/>
      <c r="I94" s="229"/>
      <c r="J94" s="229"/>
      <c r="K94" s="229"/>
      <c r="L94" s="229"/>
      <c r="M94" s="233"/>
      <c r="N94" s="233"/>
      <c r="O94" s="233"/>
      <c r="P94" s="233"/>
      <c r="Q94" s="138"/>
      <c r="R94" s="233"/>
      <c r="S94" s="233"/>
      <c r="T94" s="233"/>
      <c r="U94" s="233"/>
      <c r="V94" s="233"/>
      <c r="W94" s="233"/>
      <c r="X94" s="242"/>
      <c r="Y94" s="233"/>
      <c r="Z94" s="233"/>
      <c r="AA94" s="237"/>
      <c r="AB94" s="229"/>
      <c r="AC94" s="229"/>
      <c r="AD94" s="240"/>
      <c r="AE94" s="240"/>
      <c r="AF94" s="240"/>
      <c r="AG94" s="240"/>
      <c r="AH94" s="240"/>
      <c r="AI94" s="240"/>
      <c r="AJ94" s="244"/>
      <c r="AK94" s="229"/>
      <c r="AL94" s="229"/>
      <c r="AM94" s="229"/>
      <c r="AN94" s="240"/>
      <c r="AO94" s="117"/>
      <c r="AP94" s="117"/>
      <c r="AQ94" s="117"/>
      <c r="AR94" s="245"/>
      <c r="AS94" s="75"/>
      <c r="AT94" s="81"/>
    </row>
    <row r="95" spans="2:46" ht="30">
      <c r="B95" s="80" t="s">
        <v>160</v>
      </c>
      <c r="C95" s="227"/>
      <c r="D95" s="228"/>
      <c r="E95" s="227"/>
      <c r="F95" s="239"/>
      <c r="G95" s="236"/>
      <c r="H95" s="229"/>
      <c r="I95" s="229"/>
      <c r="J95" s="229"/>
      <c r="K95" s="229"/>
      <c r="L95" s="229"/>
      <c r="M95" s="234"/>
      <c r="N95" s="234"/>
      <c r="O95" s="234"/>
      <c r="P95" s="234"/>
      <c r="Q95" s="139"/>
      <c r="R95" s="234"/>
      <c r="S95" s="234"/>
      <c r="T95" s="234"/>
      <c r="U95" s="234"/>
      <c r="V95" s="234"/>
      <c r="W95" s="234"/>
      <c r="X95" s="243"/>
      <c r="Y95" s="234"/>
      <c r="Z95" s="234"/>
      <c r="AA95" s="238"/>
      <c r="AB95" s="229"/>
      <c r="AC95" s="229"/>
      <c r="AD95" s="241"/>
      <c r="AE95" s="241"/>
      <c r="AF95" s="241"/>
      <c r="AG95" s="241"/>
      <c r="AH95" s="241"/>
      <c r="AI95" s="241"/>
      <c r="AJ95" s="244"/>
      <c r="AK95" s="229"/>
      <c r="AL95" s="229"/>
      <c r="AM95" s="229"/>
      <c r="AN95" s="241"/>
      <c r="AO95" s="118"/>
      <c r="AP95" s="118"/>
      <c r="AQ95" s="118"/>
      <c r="AR95" s="246"/>
      <c r="AS95" s="75"/>
      <c r="AT95" s="81"/>
    </row>
    <row r="96" spans="2:46" ht="15">
      <c r="B96" s="80" t="s">
        <v>161</v>
      </c>
      <c r="C96" s="134">
        <v>320</v>
      </c>
      <c r="D96" s="135">
        <v>611</v>
      </c>
      <c r="E96" s="134"/>
      <c r="F96" s="140"/>
      <c r="G96" s="140"/>
      <c r="H96" s="140"/>
      <c r="I96" s="140"/>
      <c r="J96" s="140"/>
      <c r="K96" s="140"/>
      <c r="L96" s="140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40"/>
      <c r="Y96" s="140"/>
      <c r="Z96" s="136"/>
      <c r="AA96" s="141"/>
      <c r="AB96" s="160"/>
      <c r="AC96" s="160"/>
      <c r="AD96" s="78"/>
      <c r="AE96" s="78"/>
      <c r="AF96" s="78"/>
      <c r="AG96" s="78"/>
      <c r="AH96" s="78"/>
      <c r="AI96" s="78"/>
      <c r="AJ96" s="141"/>
      <c r="AK96" s="160"/>
      <c r="AL96" s="160"/>
      <c r="AM96" s="140"/>
      <c r="AN96" s="78"/>
      <c r="AO96" s="78"/>
      <c r="AP96" s="78"/>
      <c r="AQ96" s="78"/>
      <c r="AR96" s="79"/>
      <c r="AS96" s="75"/>
      <c r="AT96" s="81"/>
    </row>
    <row r="97" spans="2:46" ht="30">
      <c r="B97" s="80" t="s">
        <v>162</v>
      </c>
      <c r="C97" s="134">
        <v>400</v>
      </c>
      <c r="D97" s="135"/>
      <c r="E97" s="134"/>
      <c r="F97" s="140"/>
      <c r="G97" s="140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40"/>
      <c r="Y97" s="136"/>
      <c r="Z97" s="136"/>
      <c r="AA97" s="141"/>
      <c r="AB97" s="159"/>
      <c r="AC97" s="159"/>
      <c r="AD97" s="78"/>
      <c r="AE97" s="78"/>
      <c r="AF97" s="78"/>
      <c r="AG97" s="78"/>
      <c r="AH97" s="78"/>
      <c r="AI97" s="78"/>
      <c r="AJ97" s="141"/>
      <c r="AK97" s="159"/>
      <c r="AL97" s="159"/>
      <c r="AM97" s="136"/>
      <c r="AN97" s="78"/>
      <c r="AO97" s="78"/>
      <c r="AP97" s="78"/>
      <c r="AQ97" s="78"/>
      <c r="AR97" s="79"/>
      <c r="AS97" s="75"/>
      <c r="AT97" s="81"/>
    </row>
    <row r="98" spans="2:46" ht="15">
      <c r="B98" s="77" t="s">
        <v>68</v>
      </c>
      <c r="C98" s="227">
        <v>410</v>
      </c>
      <c r="D98" s="228"/>
      <c r="E98" s="227"/>
      <c r="F98" s="239"/>
      <c r="G98" s="235"/>
      <c r="H98" s="229"/>
      <c r="I98" s="229"/>
      <c r="J98" s="229"/>
      <c r="K98" s="229"/>
      <c r="L98" s="229"/>
      <c r="M98" s="233"/>
      <c r="N98" s="233"/>
      <c r="O98" s="233"/>
      <c r="P98" s="233"/>
      <c r="Q98" s="138"/>
      <c r="R98" s="233"/>
      <c r="S98" s="233"/>
      <c r="T98" s="233"/>
      <c r="U98" s="233"/>
      <c r="V98" s="233"/>
      <c r="W98" s="233"/>
      <c r="X98" s="242"/>
      <c r="Y98" s="233"/>
      <c r="Z98" s="233"/>
      <c r="AA98" s="237"/>
      <c r="AB98" s="229"/>
      <c r="AC98" s="229"/>
      <c r="AD98" s="240"/>
      <c r="AE98" s="240"/>
      <c r="AF98" s="240"/>
      <c r="AG98" s="240"/>
      <c r="AH98" s="240"/>
      <c r="AI98" s="240"/>
      <c r="AJ98" s="244"/>
      <c r="AK98" s="229"/>
      <c r="AL98" s="229"/>
      <c r="AM98" s="229"/>
      <c r="AN98" s="240"/>
      <c r="AO98" s="117"/>
      <c r="AP98" s="117"/>
      <c r="AQ98" s="117"/>
      <c r="AR98" s="245"/>
      <c r="AS98" s="75"/>
      <c r="AT98" s="81"/>
    </row>
    <row r="99" spans="2:46" ht="30">
      <c r="B99" s="80" t="s">
        <v>163</v>
      </c>
      <c r="C99" s="227"/>
      <c r="D99" s="228"/>
      <c r="E99" s="227"/>
      <c r="F99" s="239"/>
      <c r="G99" s="236"/>
      <c r="H99" s="229"/>
      <c r="I99" s="229"/>
      <c r="J99" s="229"/>
      <c r="K99" s="229"/>
      <c r="L99" s="229"/>
      <c r="M99" s="234"/>
      <c r="N99" s="234"/>
      <c r="O99" s="234"/>
      <c r="P99" s="234"/>
      <c r="Q99" s="139"/>
      <c r="R99" s="234"/>
      <c r="S99" s="234"/>
      <c r="T99" s="234"/>
      <c r="U99" s="234"/>
      <c r="V99" s="234"/>
      <c r="W99" s="234"/>
      <c r="X99" s="243"/>
      <c r="Y99" s="234"/>
      <c r="Z99" s="234"/>
      <c r="AA99" s="238"/>
      <c r="AB99" s="229"/>
      <c r="AC99" s="229"/>
      <c r="AD99" s="241"/>
      <c r="AE99" s="241"/>
      <c r="AF99" s="241"/>
      <c r="AG99" s="241"/>
      <c r="AH99" s="241"/>
      <c r="AI99" s="241"/>
      <c r="AJ99" s="244"/>
      <c r="AK99" s="229"/>
      <c r="AL99" s="229"/>
      <c r="AM99" s="229"/>
      <c r="AN99" s="241"/>
      <c r="AO99" s="118"/>
      <c r="AP99" s="118"/>
      <c r="AQ99" s="118"/>
      <c r="AR99" s="246"/>
      <c r="AS99" s="75"/>
      <c r="AT99" s="81"/>
    </row>
    <row r="100" spans="2:46" ht="15">
      <c r="B100" s="80" t="s">
        <v>164</v>
      </c>
      <c r="C100" s="134">
        <v>420</v>
      </c>
      <c r="D100" s="135"/>
      <c r="E100" s="134"/>
      <c r="F100" s="140"/>
      <c r="G100" s="140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40"/>
      <c r="Y100" s="136"/>
      <c r="Z100" s="136"/>
      <c r="AA100" s="141"/>
      <c r="AB100" s="159"/>
      <c r="AC100" s="159"/>
      <c r="AD100" s="78"/>
      <c r="AE100" s="78"/>
      <c r="AF100" s="78"/>
      <c r="AG100" s="78"/>
      <c r="AH100" s="78"/>
      <c r="AI100" s="78"/>
      <c r="AJ100" s="141"/>
      <c r="AK100" s="159"/>
      <c r="AL100" s="159"/>
      <c r="AM100" s="136"/>
      <c r="AN100" s="78"/>
      <c r="AO100" s="78"/>
      <c r="AP100" s="78"/>
      <c r="AQ100" s="78"/>
      <c r="AR100" s="79"/>
      <c r="AS100" s="75"/>
      <c r="AT100" s="81"/>
    </row>
    <row r="101" spans="2:46" ht="30">
      <c r="B101" s="80" t="s">
        <v>165</v>
      </c>
      <c r="C101" s="134">
        <v>500</v>
      </c>
      <c r="D101" s="135" t="s">
        <v>128</v>
      </c>
      <c r="E101" s="119" t="s">
        <v>128</v>
      </c>
      <c r="F101" s="140">
        <f>G101+X101</f>
        <v>0</v>
      </c>
      <c r="G101" s="140">
        <f>H101+I101+J101+K101+M101+N101+O101+P101+Q101+S101+T101+U101+V101+W101</f>
        <v>0</v>
      </c>
      <c r="H101" s="136">
        <v>0</v>
      </c>
      <c r="I101" s="136">
        <v>0</v>
      </c>
      <c r="J101" s="136">
        <v>0</v>
      </c>
      <c r="K101" s="136">
        <v>0</v>
      </c>
      <c r="L101" s="136">
        <v>0</v>
      </c>
      <c r="M101" s="136">
        <v>0</v>
      </c>
      <c r="N101" s="136">
        <v>0</v>
      </c>
      <c r="O101" s="136">
        <v>0</v>
      </c>
      <c r="P101" s="136">
        <v>0</v>
      </c>
      <c r="Q101" s="136">
        <v>0</v>
      </c>
      <c r="R101" s="136">
        <v>0</v>
      </c>
      <c r="S101" s="136">
        <v>0</v>
      </c>
      <c r="T101" s="136">
        <v>0</v>
      </c>
      <c r="U101" s="136">
        <v>0</v>
      </c>
      <c r="V101" s="136">
        <v>0</v>
      </c>
      <c r="W101" s="136">
        <v>0</v>
      </c>
      <c r="X101" s="140">
        <f>Y101</f>
        <v>0</v>
      </c>
      <c r="Y101" s="136">
        <v>0</v>
      </c>
      <c r="Z101" s="136"/>
      <c r="AA101" s="141"/>
      <c r="AB101" s="159">
        <v>0</v>
      </c>
      <c r="AC101" s="159">
        <v>0</v>
      </c>
      <c r="AD101" s="136">
        <v>0</v>
      </c>
      <c r="AE101" s="136">
        <v>0</v>
      </c>
      <c r="AF101" s="136">
        <v>0</v>
      </c>
      <c r="AG101" s="136">
        <v>0</v>
      </c>
      <c r="AH101" s="136">
        <v>0</v>
      </c>
      <c r="AI101" s="136">
        <v>0</v>
      </c>
      <c r="AJ101" s="141"/>
      <c r="AK101" s="159">
        <v>0</v>
      </c>
      <c r="AL101" s="159">
        <v>0</v>
      </c>
      <c r="AM101" s="136">
        <v>0</v>
      </c>
      <c r="AN101" s="159">
        <v>0</v>
      </c>
      <c r="AO101" s="136">
        <v>0</v>
      </c>
      <c r="AP101" s="136">
        <v>0</v>
      </c>
      <c r="AQ101" s="136">
        <v>0</v>
      </c>
      <c r="AR101" s="136">
        <v>0</v>
      </c>
      <c r="AS101" s="75"/>
      <c r="AT101" s="81"/>
    </row>
    <row r="102" spans="2:46" ht="30">
      <c r="B102" s="80" t="s">
        <v>166</v>
      </c>
      <c r="C102" s="134">
        <v>600</v>
      </c>
      <c r="D102" s="135" t="s">
        <v>128</v>
      </c>
      <c r="E102" s="119" t="s">
        <v>128</v>
      </c>
      <c r="F102" s="140">
        <f>G102+X102</f>
        <v>0</v>
      </c>
      <c r="G102" s="140">
        <f>H102+I102+J102+K102+M102+N102+O102+P102+Q102+S102+T102+U102+V102+W102</f>
        <v>0</v>
      </c>
      <c r="H102" s="136">
        <v>0</v>
      </c>
      <c r="I102" s="136">
        <v>0</v>
      </c>
      <c r="J102" s="136">
        <v>0</v>
      </c>
      <c r="K102" s="136">
        <v>0</v>
      </c>
      <c r="L102" s="136">
        <v>0</v>
      </c>
      <c r="M102" s="136">
        <v>0</v>
      </c>
      <c r="N102" s="136">
        <v>0</v>
      </c>
      <c r="O102" s="136">
        <v>0</v>
      </c>
      <c r="P102" s="136">
        <v>0</v>
      </c>
      <c r="Q102" s="136">
        <v>0</v>
      </c>
      <c r="R102" s="136">
        <v>0</v>
      </c>
      <c r="S102" s="136">
        <v>0</v>
      </c>
      <c r="T102" s="136">
        <v>0</v>
      </c>
      <c r="U102" s="136">
        <v>0</v>
      </c>
      <c r="V102" s="136">
        <v>0</v>
      </c>
      <c r="W102" s="136">
        <v>0</v>
      </c>
      <c r="X102" s="140">
        <f>Y102</f>
        <v>0</v>
      </c>
      <c r="Y102" s="136">
        <v>0</v>
      </c>
      <c r="Z102" s="136"/>
      <c r="AA102" s="141"/>
      <c r="AB102" s="159">
        <v>0</v>
      </c>
      <c r="AC102" s="159">
        <v>0</v>
      </c>
      <c r="AD102" s="136">
        <v>0</v>
      </c>
      <c r="AE102" s="136">
        <v>0</v>
      </c>
      <c r="AF102" s="136">
        <v>0</v>
      </c>
      <c r="AG102" s="136">
        <v>0</v>
      </c>
      <c r="AH102" s="136">
        <v>0</v>
      </c>
      <c r="AI102" s="136">
        <v>0</v>
      </c>
      <c r="AJ102" s="141"/>
      <c r="AK102" s="159">
        <v>0</v>
      </c>
      <c r="AL102" s="159">
        <v>0</v>
      </c>
      <c r="AM102" s="136">
        <v>0</v>
      </c>
      <c r="AN102" s="159">
        <v>0</v>
      </c>
      <c r="AO102" s="136">
        <v>0</v>
      </c>
      <c r="AP102" s="136">
        <v>0</v>
      </c>
      <c r="AQ102" s="136">
        <v>0</v>
      </c>
      <c r="AR102" s="136">
        <v>0</v>
      </c>
      <c r="AS102" s="75"/>
      <c r="AT102" s="81"/>
    </row>
    <row r="103" spans="6:46" ht="15">
      <c r="F103" s="83"/>
      <c r="G103" s="83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3"/>
      <c r="Y103" s="81"/>
      <c r="Z103" s="81"/>
      <c r="AA103" s="81"/>
      <c r="AB103" s="84"/>
      <c r="AC103" s="84"/>
      <c r="AD103" s="84"/>
      <c r="AE103" s="84"/>
      <c r="AF103" s="84"/>
      <c r="AG103" s="84"/>
      <c r="AH103" s="84"/>
      <c r="AI103" s="85"/>
      <c r="AJ103" s="85"/>
      <c r="AK103" s="84"/>
      <c r="AL103" s="84"/>
      <c r="AM103" s="84"/>
      <c r="AN103" s="84"/>
      <c r="AO103" s="84"/>
      <c r="AP103" s="84"/>
      <c r="AQ103" s="84"/>
      <c r="AR103" s="86"/>
      <c r="AS103" s="75"/>
      <c r="AT103" s="81"/>
    </row>
    <row r="104" spans="6:46" ht="15">
      <c r="F104" s="83"/>
      <c r="G104" s="83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3"/>
      <c r="Y104" s="81"/>
      <c r="Z104" s="81"/>
      <c r="AA104" s="81"/>
      <c r="AB104" s="84"/>
      <c r="AC104" s="84"/>
      <c r="AD104" s="84"/>
      <c r="AE104" s="84"/>
      <c r="AF104" s="84"/>
      <c r="AG104" s="84"/>
      <c r="AH104" s="84"/>
      <c r="AI104" s="85"/>
      <c r="AJ104" s="85"/>
      <c r="AK104" s="84"/>
      <c r="AL104" s="84"/>
      <c r="AM104" s="84"/>
      <c r="AN104" s="84"/>
      <c r="AO104" s="84"/>
      <c r="AP104" s="84"/>
      <c r="AQ104" s="84"/>
      <c r="AR104" s="86"/>
      <c r="AS104" s="75"/>
      <c r="AT104" s="81"/>
    </row>
    <row r="105" spans="6:46" ht="15">
      <c r="F105" s="83"/>
      <c r="G105" s="83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3"/>
      <c r="Y105" s="81"/>
      <c r="Z105" s="81"/>
      <c r="AA105" s="81"/>
      <c r="AB105" s="84"/>
      <c r="AC105" s="84"/>
      <c r="AD105" s="84"/>
      <c r="AE105" s="84"/>
      <c r="AF105" s="84"/>
      <c r="AG105" s="84"/>
      <c r="AH105" s="84"/>
      <c r="AI105" s="85"/>
      <c r="AJ105" s="85"/>
      <c r="AK105" s="84"/>
      <c r="AL105" s="84"/>
      <c r="AM105" s="84"/>
      <c r="AN105" s="84"/>
      <c r="AO105" s="84"/>
      <c r="AP105" s="84"/>
      <c r="AQ105" s="84"/>
      <c r="AR105" s="86"/>
      <c r="AS105" s="75"/>
      <c r="AT105" s="81"/>
    </row>
    <row r="106" spans="6:46" ht="15">
      <c r="F106" s="83"/>
      <c r="G106" s="83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3"/>
      <c r="Y106" s="81"/>
      <c r="Z106" s="81"/>
      <c r="AA106" s="81"/>
      <c r="AB106" s="87"/>
      <c r="AC106" s="87"/>
      <c r="AD106" s="87"/>
      <c r="AE106" s="87"/>
      <c r="AF106" s="87"/>
      <c r="AG106" s="87"/>
      <c r="AH106" s="87"/>
      <c r="AI106" s="81"/>
      <c r="AJ106" s="81"/>
      <c r="AK106" s="87"/>
      <c r="AL106" s="87"/>
      <c r="AM106" s="87"/>
      <c r="AN106" s="87"/>
      <c r="AO106" s="87"/>
      <c r="AP106" s="87"/>
      <c r="AQ106" s="87"/>
      <c r="AT106" s="81"/>
    </row>
    <row r="107" spans="6:46" ht="15">
      <c r="F107" s="83"/>
      <c r="G107" s="83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3"/>
      <c r="Y107" s="81"/>
      <c r="Z107" s="81"/>
      <c r="AA107" s="81"/>
      <c r="AB107" s="87"/>
      <c r="AC107" s="87"/>
      <c r="AD107" s="87"/>
      <c r="AE107" s="87"/>
      <c r="AF107" s="87"/>
      <c r="AG107" s="87"/>
      <c r="AH107" s="87"/>
      <c r="AI107" s="81"/>
      <c r="AJ107" s="81"/>
      <c r="AK107" s="87"/>
      <c r="AL107" s="87"/>
      <c r="AM107" s="87"/>
      <c r="AN107" s="87"/>
      <c r="AO107" s="87"/>
      <c r="AP107" s="87"/>
      <c r="AQ107" s="87"/>
      <c r="AT107" s="81"/>
    </row>
    <row r="108" spans="6:46" ht="15">
      <c r="F108" s="83"/>
      <c r="G108" s="83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3"/>
      <c r="Y108" s="81"/>
      <c r="Z108" s="81"/>
      <c r="AA108" s="81"/>
      <c r="AB108" s="87"/>
      <c r="AC108" s="87"/>
      <c r="AD108" s="87"/>
      <c r="AE108" s="87"/>
      <c r="AF108" s="87"/>
      <c r="AG108" s="87"/>
      <c r="AH108" s="87"/>
      <c r="AI108" s="81"/>
      <c r="AJ108" s="81"/>
      <c r="AK108" s="87"/>
      <c r="AL108" s="87"/>
      <c r="AM108" s="87"/>
      <c r="AN108" s="87"/>
      <c r="AO108" s="87"/>
      <c r="AP108" s="87"/>
      <c r="AQ108" s="87"/>
      <c r="AT108" s="81"/>
    </row>
    <row r="109" spans="6:46" ht="15">
      <c r="F109" s="83"/>
      <c r="G109" s="83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3"/>
      <c r="Y109" s="81"/>
      <c r="Z109" s="81"/>
      <c r="AA109" s="81"/>
      <c r="AB109" s="87"/>
      <c r="AC109" s="87"/>
      <c r="AD109" s="87"/>
      <c r="AE109" s="87"/>
      <c r="AF109" s="87"/>
      <c r="AG109" s="87"/>
      <c r="AH109" s="87"/>
      <c r="AI109" s="81"/>
      <c r="AJ109" s="81"/>
      <c r="AK109" s="87"/>
      <c r="AL109" s="87"/>
      <c r="AM109" s="87"/>
      <c r="AN109" s="87"/>
      <c r="AO109" s="87"/>
      <c r="AP109" s="87"/>
      <c r="AQ109" s="87"/>
      <c r="AT109" s="81"/>
    </row>
    <row r="110" spans="6:46" ht="15">
      <c r="F110" s="83"/>
      <c r="G110" s="83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3"/>
      <c r="Y110" s="81"/>
      <c r="Z110" s="81"/>
      <c r="AA110" s="81"/>
      <c r="AB110" s="87"/>
      <c r="AC110" s="87"/>
      <c r="AD110" s="87"/>
      <c r="AE110" s="87"/>
      <c r="AF110" s="87"/>
      <c r="AG110" s="87"/>
      <c r="AH110" s="87"/>
      <c r="AI110" s="81"/>
      <c r="AJ110" s="81"/>
      <c r="AK110" s="87"/>
      <c r="AL110" s="87"/>
      <c r="AM110" s="87"/>
      <c r="AN110" s="87"/>
      <c r="AO110" s="87"/>
      <c r="AP110" s="87"/>
      <c r="AQ110" s="87"/>
      <c r="AT110" s="81"/>
    </row>
    <row r="111" spans="6:46" ht="15">
      <c r="F111" s="83"/>
      <c r="G111" s="83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3"/>
      <c r="Y111" s="81"/>
      <c r="Z111" s="81"/>
      <c r="AA111" s="81"/>
      <c r="AB111" s="87"/>
      <c r="AC111" s="87"/>
      <c r="AD111" s="87"/>
      <c r="AE111" s="87"/>
      <c r="AF111" s="87"/>
      <c r="AG111" s="87"/>
      <c r="AH111" s="87"/>
      <c r="AI111" s="81"/>
      <c r="AJ111" s="81"/>
      <c r="AK111" s="87"/>
      <c r="AL111" s="87"/>
      <c r="AM111" s="87"/>
      <c r="AN111" s="87"/>
      <c r="AO111" s="87"/>
      <c r="AP111" s="87"/>
      <c r="AQ111" s="87"/>
      <c r="AT111" s="81"/>
    </row>
    <row r="112" spans="28:43" ht="15">
      <c r="AB112" s="87"/>
      <c r="AC112" s="87"/>
      <c r="AD112" s="87"/>
      <c r="AE112" s="87"/>
      <c r="AF112" s="87"/>
      <c r="AG112" s="87"/>
      <c r="AH112" s="87"/>
      <c r="AI112" s="81"/>
      <c r="AJ112" s="81"/>
      <c r="AK112" s="87"/>
      <c r="AL112" s="87"/>
      <c r="AM112" s="87"/>
      <c r="AN112" s="87"/>
      <c r="AO112" s="87"/>
      <c r="AP112" s="87"/>
      <c r="AQ112" s="87"/>
    </row>
    <row r="113" spans="28:43" ht="15">
      <c r="AB113" s="87"/>
      <c r="AC113" s="87"/>
      <c r="AD113" s="87"/>
      <c r="AE113" s="87"/>
      <c r="AF113" s="87"/>
      <c r="AG113" s="87"/>
      <c r="AH113" s="87"/>
      <c r="AI113" s="81"/>
      <c r="AJ113" s="81"/>
      <c r="AK113" s="87"/>
      <c r="AL113" s="87"/>
      <c r="AM113" s="87"/>
      <c r="AN113" s="87"/>
      <c r="AO113" s="87"/>
      <c r="AP113" s="87"/>
      <c r="AQ113" s="87"/>
    </row>
    <row r="114" spans="28:43" ht="15">
      <c r="AB114" s="87"/>
      <c r="AC114" s="87"/>
      <c r="AD114" s="87"/>
      <c r="AE114" s="87"/>
      <c r="AF114" s="87"/>
      <c r="AG114" s="87"/>
      <c r="AH114" s="87"/>
      <c r="AI114" s="81"/>
      <c r="AJ114" s="81"/>
      <c r="AK114" s="87"/>
      <c r="AL114" s="87"/>
      <c r="AM114" s="87"/>
      <c r="AN114" s="87"/>
      <c r="AO114" s="87"/>
      <c r="AP114" s="87"/>
      <c r="AQ114" s="87"/>
    </row>
  </sheetData>
  <sheetProtection/>
  <mergeCells count="179">
    <mergeCell ref="AN94:AN95"/>
    <mergeCell ref="AN98:AN99"/>
    <mergeCell ref="AJ98:AJ99"/>
    <mergeCell ref="AK98:AK99"/>
    <mergeCell ref="AL98:AL99"/>
    <mergeCell ref="AM98:AM99"/>
    <mergeCell ref="AM94:AM95"/>
    <mergeCell ref="AR98:AR99"/>
    <mergeCell ref="AD98:AD99"/>
    <mergeCell ref="AE98:AE99"/>
    <mergeCell ref="AF98:AF99"/>
    <mergeCell ref="AG98:AG99"/>
    <mergeCell ref="AH98:AH99"/>
    <mergeCell ref="AI98:AI99"/>
    <mergeCell ref="X98:X99"/>
    <mergeCell ref="Y98:Y99"/>
    <mergeCell ref="Z98:Z99"/>
    <mergeCell ref="AA98:AA99"/>
    <mergeCell ref="AB98:AB99"/>
    <mergeCell ref="AC98:AC99"/>
    <mergeCell ref="R98:R99"/>
    <mergeCell ref="S98:S99"/>
    <mergeCell ref="T98:T99"/>
    <mergeCell ref="U98:U99"/>
    <mergeCell ref="V98:V99"/>
    <mergeCell ref="W98:W99"/>
    <mergeCell ref="K98:K99"/>
    <mergeCell ref="L98:L99"/>
    <mergeCell ref="M98:M99"/>
    <mergeCell ref="N98:N99"/>
    <mergeCell ref="O98:O99"/>
    <mergeCell ref="P98:P99"/>
    <mergeCell ref="AR94:AR95"/>
    <mergeCell ref="C98:C99"/>
    <mergeCell ref="D98:D99"/>
    <mergeCell ref="E98:E99"/>
    <mergeCell ref="F98:F99"/>
    <mergeCell ref="G98:G99"/>
    <mergeCell ref="H98:H99"/>
    <mergeCell ref="I98:I99"/>
    <mergeCell ref="J98:J99"/>
    <mergeCell ref="AG94:AG95"/>
    <mergeCell ref="AH94:AH95"/>
    <mergeCell ref="AI94:AI95"/>
    <mergeCell ref="AJ94:AJ95"/>
    <mergeCell ref="AK94:AK95"/>
    <mergeCell ref="AL94:AL95"/>
    <mergeCell ref="AA94:AA95"/>
    <mergeCell ref="AB94:AB95"/>
    <mergeCell ref="AC94:AC95"/>
    <mergeCell ref="AD94:AD95"/>
    <mergeCell ref="AE94:AE95"/>
    <mergeCell ref="AF94:AF95"/>
    <mergeCell ref="U94:U95"/>
    <mergeCell ref="V94:V95"/>
    <mergeCell ref="W94:W95"/>
    <mergeCell ref="X94:X95"/>
    <mergeCell ref="Y94:Y95"/>
    <mergeCell ref="Z94:Z95"/>
    <mergeCell ref="N94:N95"/>
    <mergeCell ref="O94:O95"/>
    <mergeCell ref="P94:P95"/>
    <mergeCell ref="R94:R95"/>
    <mergeCell ref="S94:S95"/>
    <mergeCell ref="T94:T95"/>
    <mergeCell ref="H94:H95"/>
    <mergeCell ref="I94:I95"/>
    <mergeCell ref="J94:J95"/>
    <mergeCell ref="K94:K95"/>
    <mergeCell ref="L94:L95"/>
    <mergeCell ref="M94:M95"/>
    <mergeCell ref="AN28:AN29"/>
    <mergeCell ref="AO28:AO29"/>
    <mergeCell ref="AP28:AP29"/>
    <mergeCell ref="AQ28:AQ29"/>
    <mergeCell ref="AR28:AR29"/>
    <mergeCell ref="C94:C95"/>
    <mergeCell ref="D94:D95"/>
    <mergeCell ref="E94:E95"/>
    <mergeCell ref="F94:F95"/>
    <mergeCell ref="G94:G95"/>
    <mergeCell ref="AH28:AH29"/>
    <mergeCell ref="AI28:AI29"/>
    <mergeCell ref="AJ28:AJ29"/>
    <mergeCell ref="AK28:AK29"/>
    <mergeCell ref="AL28:AL29"/>
    <mergeCell ref="AM28:AM29"/>
    <mergeCell ref="AB28:AB29"/>
    <mergeCell ref="AC28:AC29"/>
    <mergeCell ref="AD28:AD29"/>
    <mergeCell ref="AE28:AE29"/>
    <mergeCell ref="AF28:AF29"/>
    <mergeCell ref="AG28:AG29"/>
    <mergeCell ref="V28:V29"/>
    <mergeCell ref="W28:W29"/>
    <mergeCell ref="X28:X29"/>
    <mergeCell ref="Y28:Y29"/>
    <mergeCell ref="Z28:Z29"/>
    <mergeCell ref="AA28:AA29"/>
    <mergeCell ref="P28:P29"/>
    <mergeCell ref="Q28:Q29"/>
    <mergeCell ref="R28:R29"/>
    <mergeCell ref="S28:S29"/>
    <mergeCell ref="T28:T29"/>
    <mergeCell ref="U28:U29"/>
    <mergeCell ref="J28:J29"/>
    <mergeCell ref="K28:K29"/>
    <mergeCell ref="L28:L29"/>
    <mergeCell ref="M28:M29"/>
    <mergeCell ref="N28:N29"/>
    <mergeCell ref="O28:O29"/>
    <mergeCell ref="D28:D29"/>
    <mergeCell ref="E28:E29"/>
    <mergeCell ref="F28:F29"/>
    <mergeCell ref="G28:G29"/>
    <mergeCell ref="H28:H29"/>
    <mergeCell ref="I28:I29"/>
    <mergeCell ref="AM13:AM14"/>
    <mergeCell ref="AN13:AN14"/>
    <mergeCell ref="AO13:AO14"/>
    <mergeCell ref="AP13:AP14"/>
    <mergeCell ref="AQ13:AQ14"/>
    <mergeCell ref="AR13:AR14"/>
    <mergeCell ref="AG13:AG14"/>
    <mergeCell ref="AH13:AH14"/>
    <mergeCell ref="AI13:AI14"/>
    <mergeCell ref="AJ13:AJ14"/>
    <mergeCell ref="AK13:AK14"/>
    <mergeCell ref="AL13:AL14"/>
    <mergeCell ref="AA13:AA14"/>
    <mergeCell ref="AB13:AB14"/>
    <mergeCell ref="AC13:AC14"/>
    <mergeCell ref="AD13:AD14"/>
    <mergeCell ref="AE13:AE14"/>
    <mergeCell ref="AF13:AF14"/>
    <mergeCell ref="U13:U14"/>
    <mergeCell ref="V13:V14"/>
    <mergeCell ref="W13:W14"/>
    <mergeCell ref="X13:X14"/>
    <mergeCell ref="Y13:Y14"/>
    <mergeCell ref="Z13:Z14"/>
    <mergeCell ref="O13:O14"/>
    <mergeCell ref="P13:P14"/>
    <mergeCell ref="Q13:Q14"/>
    <mergeCell ref="R13:R14"/>
    <mergeCell ref="S13:S14"/>
    <mergeCell ref="T13:T14"/>
    <mergeCell ref="I13:I14"/>
    <mergeCell ref="J13:J14"/>
    <mergeCell ref="K13:K14"/>
    <mergeCell ref="L13:L14"/>
    <mergeCell ref="M13:M14"/>
    <mergeCell ref="N13:N14"/>
    <mergeCell ref="C13:C14"/>
    <mergeCell ref="D13:D14"/>
    <mergeCell ref="E13:E14"/>
    <mergeCell ref="F13:F14"/>
    <mergeCell ref="G13:G14"/>
    <mergeCell ref="H13:H14"/>
    <mergeCell ref="AA7:AI9"/>
    <mergeCell ref="AJ7:AR9"/>
    <mergeCell ref="F8:F10"/>
    <mergeCell ref="G8:Z8"/>
    <mergeCell ref="G9:S9"/>
    <mergeCell ref="T9:T10"/>
    <mergeCell ref="U9:U10"/>
    <mergeCell ref="V9:V10"/>
    <mergeCell ref="W9:W10"/>
    <mergeCell ref="X9:Z9"/>
    <mergeCell ref="A1:Z1"/>
    <mergeCell ref="A2:Z2"/>
    <mergeCell ref="A3:Z3"/>
    <mergeCell ref="A4:Z4"/>
    <mergeCell ref="A5:Z5"/>
    <mergeCell ref="B7:B10"/>
    <mergeCell ref="C7:C10"/>
    <mergeCell ref="D7:D10"/>
    <mergeCell ref="E7:E10"/>
    <mergeCell ref="F7:Z7"/>
  </mergeCells>
  <hyperlinks>
    <hyperlink ref="A5" r:id="rId1" display="consultantplus://offline/ref=1BF242F4A6F15E814FFDA8BA8883EDE30F4275F076F6760EED3F2D51CFF7ACAEBC7E84A51942BC512B3EK"/>
    <hyperlink ref="U9" r:id="rId2" display="consultantplus://offline/ref=1BF242F4A6F15E814FFDA8BA8883EDE30F4271FE77F4760EED3F2D51CFF7ACAEBC7E84A718462B3AK"/>
  </hyperlinks>
  <printOptions/>
  <pageMargins left="0" right="0" top="0" bottom="0" header="0.5118110236220472" footer="0.5118110236220472"/>
  <pageSetup horizontalDpi="600" verticalDpi="600" orientation="landscape" paperSize="9" scale="30" r:id="rId3"/>
  <rowBreaks count="1" manualBreakCount="1">
    <brk id="43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SheetLayoutView="100" zoomScalePageLayoutView="0" workbookViewId="0" topLeftCell="A1">
      <selection activeCell="E30" sqref="E30"/>
    </sheetView>
  </sheetViews>
  <sheetFormatPr defaultColWidth="9.00390625" defaultRowHeight="12.75"/>
  <cols>
    <col min="1" max="1" width="22.25390625" style="57" customWidth="1"/>
    <col min="2" max="3" width="25.75390625" style="57" customWidth="1"/>
    <col min="4" max="16384" width="9.125" style="57" customWidth="1"/>
  </cols>
  <sheetData>
    <row r="1" ht="15">
      <c r="C1" s="60" t="s">
        <v>167</v>
      </c>
    </row>
    <row r="2" spans="1:3" ht="15">
      <c r="A2" s="212" t="s">
        <v>168</v>
      </c>
      <c r="B2" s="212"/>
      <c r="C2" s="212"/>
    </row>
    <row r="3" spans="1:3" ht="15">
      <c r="A3" s="212" t="s">
        <v>169</v>
      </c>
      <c r="B3" s="212"/>
      <c r="C3" s="212"/>
    </row>
    <row r="4" spans="1:3" ht="15">
      <c r="A4" s="212" t="s">
        <v>368</v>
      </c>
      <c r="B4" s="212"/>
      <c r="C4" s="212"/>
    </row>
    <row r="5" spans="1:3" ht="15">
      <c r="A5" s="212" t="s">
        <v>170</v>
      </c>
      <c r="B5" s="212"/>
      <c r="C5" s="212"/>
    </row>
    <row r="6" ht="15">
      <c r="A6" s="59"/>
    </row>
    <row r="7" spans="1:3" s="62" customFormat="1" ht="67.5" customHeight="1">
      <c r="A7" s="66" t="s">
        <v>4</v>
      </c>
      <c r="B7" s="66" t="s">
        <v>111</v>
      </c>
      <c r="C7" s="66" t="s">
        <v>171</v>
      </c>
    </row>
    <row r="8" spans="1:3" s="89" customFormat="1" ht="16.5" customHeight="1">
      <c r="A8" s="88">
        <v>1</v>
      </c>
      <c r="B8" s="88">
        <v>2</v>
      </c>
      <c r="C8" s="88">
        <v>3</v>
      </c>
    </row>
    <row r="9" spans="1:3" ht="29.25" customHeight="1">
      <c r="A9" s="80" t="s">
        <v>165</v>
      </c>
      <c r="B9" s="77">
        <v>10</v>
      </c>
      <c r="C9" s="90">
        <v>0</v>
      </c>
    </row>
    <row r="10" spans="1:3" ht="39" customHeight="1">
      <c r="A10" s="80" t="s">
        <v>166</v>
      </c>
      <c r="B10" s="77">
        <v>20</v>
      </c>
      <c r="C10" s="90">
        <v>0</v>
      </c>
    </row>
    <row r="11" spans="1:3" ht="15">
      <c r="A11" s="80" t="s">
        <v>172</v>
      </c>
      <c r="B11" s="77">
        <v>30</v>
      </c>
      <c r="C11" s="90">
        <v>0</v>
      </c>
    </row>
    <row r="12" spans="1:3" ht="15">
      <c r="A12" s="80"/>
      <c r="B12" s="80"/>
      <c r="C12" s="90"/>
    </row>
    <row r="13" spans="1:3" ht="15">
      <c r="A13" s="80" t="s">
        <v>173</v>
      </c>
      <c r="B13" s="77">
        <v>40</v>
      </c>
      <c r="C13" s="90">
        <v>0</v>
      </c>
    </row>
    <row r="14" spans="1:3" ht="15">
      <c r="A14" s="80"/>
      <c r="B14" s="80"/>
      <c r="C14" s="90"/>
    </row>
    <row r="16" ht="15">
      <c r="B16" s="91"/>
    </row>
    <row r="17" s="93" customFormat="1" ht="15">
      <c r="A17" s="92"/>
    </row>
  </sheetData>
  <sheetProtection/>
  <mergeCells count="4">
    <mergeCell ref="A2:C2"/>
    <mergeCell ref="A3:C3"/>
    <mergeCell ref="A4:C4"/>
    <mergeCell ref="A5:C5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SheetLayoutView="100" zoomScalePageLayoutView="0" workbookViewId="0" topLeftCell="A1">
      <selection activeCell="D9" sqref="D9"/>
    </sheetView>
  </sheetViews>
  <sheetFormatPr defaultColWidth="9.00390625" defaultRowHeight="12.75"/>
  <cols>
    <col min="1" max="1" width="30.25390625" style="57" customWidth="1"/>
    <col min="2" max="2" width="26.25390625" style="57" customWidth="1"/>
    <col min="3" max="3" width="20.75390625" style="57" customWidth="1"/>
    <col min="4" max="16384" width="9.125" style="57" customWidth="1"/>
  </cols>
  <sheetData>
    <row r="1" ht="15">
      <c r="C1" s="60" t="s">
        <v>174</v>
      </c>
    </row>
    <row r="2" ht="15">
      <c r="C2" s="60"/>
    </row>
    <row r="3" spans="1:3" ht="15">
      <c r="A3" s="212" t="s">
        <v>175</v>
      </c>
      <c r="B3" s="212"/>
      <c r="C3" s="212"/>
    </row>
    <row r="4" ht="15">
      <c r="A4" s="59"/>
    </row>
    <row r="5" spans="1:3" s="62" customFormat="1" ht="33" customHeight="1">
      <c r="A5" s="66" t="s">
        <v>4</v>
      </c>
      <c r="B5" s="66" t="s">
        <v>111</v>
      </c>
      <c r="C5" s="66" t="s">
        <v>176</v>
      </c>
    </row>
    <row r="6" spans="1:3" s="95" customFormat="1" ht="12">
      <c r="A6" s="94">
        <v>1</v>
      </c>
      <c r="B6" s="94">
        <v>2</v>
      </c>
      <c r="C6" s="94">
        <v>3</v>
      </c>
    </row>
    <row r="7" spans="1:3" ht="31.5" customHeight="1">
      <c r="A7" s="80" t="s">
        <v>177</v>
      </c>
      <c r="B7" s="77">
        <v>10</v>
      </c>
      <c r="C7" s="90">
        <v>0</v>
      </c>
    </row>
    <row r="8" spans="1:3" ht="124.5" customHeight="1">
      <c r="A8" s="96" t="s">
        <v>178</v>
      </c>
      <c r="B8" s="77">
        <v>20</v>
      </c>
      <c r="C8" s="90">
        <v>0</v>
      </c>
    </row>
    <row r="9" spans="1:3" ht="45">
      <c r="A9" s="80" t="s">
        <v>179</v>
      </c>
      <c r="B9" s="77">
        <v>30</v>
      </c>
      <c r="C9" s="90">
        <v>0</v>
      </c>
    </row>
    <row r="13" s="93" customFormat="1" ht="15">
      <c r="A13" s="92"/>
    </row>
  </sheetData>
  <sheetProtection/>
  <mergeCells count="1">
    <mergeCell ref="A3:C3"/>
  </mergeCells>
  <hyperlinks>
    <hyperlink ref="A8" r:id="rId1" display="consultantplus://offline/ref=1BF242F4A6F15E814FFDA8BA8883EDE30F4271FE77F4760EED3F2D51CF2F37K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P96"/>
  <sheetViews>
    <sheetView view="pageBreakPreview" zoomScale="80" zoomScaleSheetLayoutView="80" zoomScalePageLayoutView="0" workbookViewId="0" topLeftCell="A10">
      <selection activeCell="G15" sqref="G15"/>
    </sheetView>
  </sheetViews>
  <sheetFormatPr defaultColWidth="9.00390625" defaultRowHeight="12.75"/>
  <cols>
    <col min="1" max="1" width="35.625" style="115" customWidth="1"/>
    <col min="4" max="9" width="13.625" style="0" customWidth="1"/>
    <col min="10" max="10" width="16.125" style="0" customWidth="1"/>
    <col min="11" max="11" width="13.625" style="0" customWidth="1"/>
    <col min="12" max="12" width="14.125" style="0" bestFit="1" customWidth="1"/>
    <col min="15" max="15" width="21.375" style="0" customWidth="1"/>
    <col min="16" max="16" width="20.75390625" style="0" customWidth="1"/>
  </cols>
  <sheetData>
    <row r="2" ht="15">
      <c r="A2" s="97"/>
    </row>
    <row r="3" spans="1:12" ht="15">
      <c r="A3" s="254" t="s">
        <v>180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</row>
    <row r="4" spans="1:12" ht="15">
      <c r="A4" s="254" t="s">
        <v>181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</row>
    <row r="5" spans="1:12" ht="15">
      <c r="A5" s="254" t="s">
        <v>357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</row>
    <row r="6" spans="1:12" ht="15">
      <c r="A6" s="99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1:12" ht="15">
      <c r="A7" s="97"/>
      <c r="L7" s="100" t="s">
        <v>182</v>
      </c>
    </row>
    <row r="8" spans="1:12" ht="15">
      <c r="A8" s="247" t="s">
        <v>4</v>
      </c>
      <c r="B8" s="247" t="s">
        <v>111</v>
      </c>
      <c r="C8" s="247" t="s">
        <v>183</v>
      </c>
      <c r="D8" s="247" t="s">
        <v>184</v>
      </c>
      <c r="E8" s="247"/>
      <c r="F8" s="247"/>
      <c r="G8" s="247"/>
      <c r="H8" s="247"/>
      <c r="I8" s="247"/>
      <c r="J8" s="247"/>
      <c r="K8" s="247"/>
      <c r="L8" s="247"/>
    </row>
    <row r="9" spans="1:12" ht="15">
      <c r="A9" s="247"/>
      <c r="B9" s="247"/>
      <c r="C9" s="247"/>
      <c r="D9" s="248" t="s">
        <v>185</v>
      </c>
      <c r="E9" s="249"/>
      <c r="F9" s="250"/>
      <c r="G9" s="247" t="s">
        <v>0</v>
      </c>
      <c r="H9" s="247"/>
      <c r="I9" s="247"/>
      <c r="J9" s="247"/>
      <c r="K9" s="247"/>
      <c r="L9" s="247"/>
    </row>
    <row r="10" spans="1:12" ht="87.75" customHeight="1">
      <c r="A10" s="247"/>
      <c r="B10" s="247"/>
      <c r="C10" s="247"/>
      <c r="D10" s="251"/>
      <c r="E10" s="252"/>
      <c r="F10" s="253"/>
      <c r="G10" s="251" t="s">
        <v>186</v>
      </c>
      <c r="H10" s="252"/>
      <c r="I10" s="253"/>
      <c r="J10" s="251" t="s">
        <v>187</v>
      </c>
      <c r="K10" s="252"/>
      <c r="L10" s="253"/>
    </row>
    <row r="11" spans="1:12" ht="15">
      <c r="A11" s="247"/>
      <c r="B11" s="247"/>
      <c r="C11" s="247"/>
      <c r="D11" s="101" t="s">
        <v>188</v>
      </c>
      <c r="E11" s="101" t="s">
        <v>333</v>
      </c>
      <c r="F11" s="101" t="s">
        <v>252</v>
      </c>
      <c r="G11" s="101" t="s">
        <v>188</v>
      </c>
      <c r="H11" s="101" t="s">
        <v>333</v>
      </c>
      <c r="I11" s="101" t="s">
        <v>252</v>
      </c>
      <c r="J11" s="101" t="s">
        <v>188</v>
      </c>
      <c r="K11" s="101" t="s">
        <v>333</v>
      </c>
      <c r="L11" s="101" t="s">
        <v>252</v>
      </c>
    </row>
    <row r="12" spans="1:12" ht="15">
      <c r="A12" s="101">
        <v>1</v>
      </c>
      <c r="B12" s="101">
        <v>2</v>
      </c>
      <c r="C12" s="101">
        <v>3</v>
      </c>
      <c r="D12" s="101">
        <v>4</v>
      </c>
      <c r="E12" s="101">
        <v>5</v>
      </c>
      <c r="F12" s="101">
        <v>6</v>
      </c>
      <c r="G12" s="101">
        <v>7</v>
      </c>
      <c r="H12" s="101">
        <v>8</v>
      </c>
      <c r="I12" s="101">
        <v>9</v>
      </c>
      <c r="J12" s="101">
        <v>10</v>
      </c>
      <c r="K12" s="101">
        <v>11</v>
      </c>
      <c r="L12" s="101">
        <v>12</v>
      </c>
    </row>
    <row r="13" spans="1:12" ht="30">
      <c r="A13" s="102" t="s">
        <v>189</v>
      </c>
      <c r="B13" s="103">
        <v>1</v>
      </c>
      <c r="C13" s="103" t="s">
        <v>128</v>
      </c>
      <c r="D13" s="104">
        <f aca="true" t="shared" si="0" ref="D13:F33">G13+J13</f>
        <v>1755540.4000000001</v>
      </c>
      <c r="E13" s="105">
        <f aca="true" t="shared" si="1" ref="E13:L13">E14+E33</f>
        <v>0</v>
      </c>
      <c r="F13" s="105">
        <f t="shared" si="1"/>
        <v>0</v>
      </c>
      <c r="G13" s="106">
        <f>G14+G33</f>
        <v>1755540.4000000001</v>
      </c>
      <c r="H13" s="105">
        <f t="shared" si="1"/>
        <v>3151608.57</v>
      </c>
      <c r="I13" s="105">
        <f t="shared" si="1"/>
        <v>2651608.57</v>
      </c>
      <c r="J13" s="106">
        <f t="shared" si="1"/>
        <v>0</v>
      </c>
      <c r="K13" s="105">
        <f t="shared" si="1"/>
        <v>0</v>
      </c>
      <c r="L13" s="105">
        <f t="shared" si="1"/>
        <v>0</v>
      </c>
    </row>
    <row r="14" spans="1:12" ht="51" customHeight="1">
      <c r="A14" s="102" t="s">
        <v>190</v>
      </c>
      <c r="B14" s="101">
        <v>1001</v>
      </c>
      <c r="C14" s="103" t="s">
        <v>128</v>
      </c>
      <c r="D14" s="106">
        <f t="shared" si="0"/>
        <v>76085.56</v>
      </c>
      <c r="E14" s="105">
        <f>SUM(E15:E32)</f>
        <v>0</v>
      </c>
      <c r="F14" s="105">
        <f>SUM(F15:F32)</f>
        <v>0</v>
      </c>
      <c r="G14" s="106">
        <v>76085.56</v>
      </c>
      <c r="H14" s="105">
        <f>SUM(H15:H32)</f>
        <v>0</v>
      </c>
      <c r="I14" s="105">
        <f>SUM(I15:I32)</f>
        <v>0</v>
      </c>
      <c r="J14" s="106">
        <f>SUM(J15:J32)</f>
        <v>0</v>
      </c>
      <c r="K14" s="105">
        <f>SUM(K15:K32)</f>
        <v>0</v>
      </c>
      <c r="L14" s="105">
        <f>SUM(L15:L32)</f>
        <v>0</v>
      </c>
    </row>
    <row r="15" spans="1:14" ht="30">
      <c r="A15" s="108" t="s">
        <v>191</v>
      </c>
      <c r="B15" s="101">
        <v>1001</v>
      </c>
      <c r="C15" s="101">
        <v>2018</v>
      </c>
      <c r="D15" s="109">
        <f t="shared" si="0"/>
        <v>0</v>
      </c>
      <c r="E15" s="110">
        <f t="shared" si="0"/>
        <v>0</v>
      </c>
      <c r="F15" s="110">
        <f t="shared" si="0"/>
        <v>0</v>
      </c>
      <c r="G15" s="109">
        <v>0</v>
      </c>
      <c r="H15" s="111">
        <v>0</v>
      </c>
      <c r="I15" s="111">
        <v>0</v>
      </c>
      <c r="J15" s="106">
        <f aca="true" t="shared" si="2" ref="J15:J27">SUM(J16:J33)</f>
        <v>0</v>
      </c>
      <c r="K15" s="111">
        <v>0</v>
      </c>
      <c r="L15" s="111">
        <v>0</v>
      </c>
      <c r="N15" s="112"/>
    </row>
    <row r="16" spans="1:16" ht="25.5" customHeight="1">
      <c r="A16" s="108" t="s">
        <v>334</v>
      </c>
      <c r="B16" s="101">
        <v>1001</v>
      </c>
      <c r="C16" s="101">
        <v>2018</v>
      </c>
      <c r="D16" s="109">
        <f t="shared" si="0"/>
        <v>0</v>
      </c>
      <c r="E16" s="110">
        <f t="shared" si="0"/>
        <v>0</v>
      </c>
      <c r="F16" s="110">
        <f t="shared" si="0"/>
        <v>0</v>
      </c>
      <c r="G16" s="109">
        <v>0</v>
      </c>
      <c r="H16" s="111">
        <v>0</v>
      </c>
      <c r="I16" s="111">
        <v>0</v>
      </c>
      <c r="J16" s="106">
        <f t="shared" si="2"/>
        <v>0</v>
      </c>
      <c r="K16" s="111">
        <v>0</v>
      </c>
      <c r="L16" s="111">
        <v>0</v>
      </c>
      <c r="N16" s="112"/>
      <c r="O16" s="48"/>
      <c r="P16" s="48"/>
    </row>
    <row r="17" spans="1:14" ht="18.75" customHeight="1">
      <c r="A17" s="108" t="s">
        <v>192</v>
      </c>
      <c r="B17" s="101">
        <v>1001</v>
      </c>
      <c r="C17" s="101">
        <v>2018</v>
      </c>
      <c r="D17" s="109">
        <f t="shared" si="0"/>
        <v>0</v>
      </c>
      <c r="E17" s="110">
        <f t="shared" si="0"/>
        <v>0</v>
      </c>
      <c r="F17" s="110">
        <f t="shared" si="0"/>
        <v>0</v>
      </c>
      <c r="G17" s="109">
        <v>0</v>
      </c>
      <c r="H17" s="111">
        <v>0</v>
      </c>
      <c r="I17" s="111">
        <v>0</v>
      </c>
      <c r="J17" s="106">
        <f t="shared" si="2"/>
        <v>0</v>
      </c>
      <c r="K17" s="111">
        <v>0</v>
      </c>
      <c r="L17" s="111">
        <v>0</v>
      </c>
      <c r="N17" s="112"/>
    </row>
    <row r="18" spans="1:16" ht="15">
      <c r="A18" s="108" t="s">
        <v>335</v>
      </c>
      <c r="B18" s="101">
        <v>1001</v>
      </c>
      <c r="C18" s="101">
        <v>2018</v>
      </c>
      <c r="D18" s="109">
        <f t="shared" si="0"/>
        <v>0</v>
      </c>
      <c r="E18" s="110">
        <f t="shared" si="0"/>
        <v>0</v>
      </c>
      <c r="F18" s="110">
        <f t="shared" si="0"/>
        <v>0</v>
      </c>
      <c r="G18" s="109">
        <v>0</v>
      </c>
      <c r="H18" s="111">
        <v>0</v>
      </c>
      <c r="I18" s="111">
        <v>0</v>
      </c>
      <c r="J18" s="106">
        <f t="shared" si="2"/>
        <v>0</v>
      </c>
      <c r="K18" s="111">
        <v>0</v>
      </c>
      <c r="L18" s="111">
        <v>0</v>
      </c>
      <c r="N18" s="112"/>
      <c r="O18" s="48"/>
      <c r="P18" s="48"/>
    </row>
    <row r="19" spans="1:16" ht="15">
      <c r="A19" s="108" t="s">
        <v>336</v>
      </c>
      <c r="B19" s="101">
        <v>1001</v>
      </c>
      <c r="C19" s="101">
        <v>2018</v>
      </c>
      <c r="D19" s="109">
        <f t="shared" si="0"/>
        <v>0</v>
      </c>
      <c r="E19" s="110">
        <f>H19+K19</f>
        <v>0</v>
      </c>
      <c r="F19" s="110">
        <f>I19+L19</f>
        <v>0</v>
      </c>
      <c r="G19" s="109">
        <v>0</v>
      </c>
      <c r="H19" s="111">
        <v>0</v>
      </c>
      <c r="I19" s="111">
        <v>0</v>
      </c>
      <c r="J19" s="106">
        <f t="shared" si="2"/>
        <v>0</v>
      </c>
      <c r="K19" s="111">
        <v>0</v>
      </c>
      <c r="L19" s="111">
        <v>0</v>
      </c>
      <c r="N19" s="112"/>
      <c r="O19" s="48"/>
      <c r="P19" s="48"/>
    </row>
    <row r="20" spans="1:16" ht="30">
      <c r="A20" s="108" t="s">
        <v>193</v>
      </c>
      <c r="B20" s="101">
        <v>1001</v>
      </c>
      <c r="C20" s="101">
        <v>2018</v>
      </c>
      <c r="D20" s="109">
        <f>G20+J20</f>
        <v>0</v>
      </c>
      <c r="E20" s="110">
        <f>H20+K20</f>
        <v>0</v>
      </c>
      <c r="F20" s="110">
        <f>I20+L20</f>
        <v>0</v>
      </c>
      <c r="G20" s="109">
        <v>0</v>
      </c>
      <c r="H20" s="111">
        <v>0</v>
      </c>
      <c r="I20" s="111">
        <v>0</v>
      </c>
      <c r="J20" s="106">
        <f t="shared" si="2"/>
        <v>0</v>
      </c>
      <c r="K20" s="111">
        <v>0</v>
      </c>
      <c r="L20" s="111">
        <v>0</v>
      </c>
      <c r="N20" s="112"/>
      <c r="O20" s="48"/>
      <c r="P20" s="48"/>
    </row>
    <row r="21" spans="1:14" ht="15">
      <c r="A21" s="108" t="s">
        <v>194</v>
      </c>
      <c r="B21" s="101">
        <v>1001</v>
      </c>
      <c r="C21" s="101">
        <v>2018</v>
      </c>
      <c r="D21" s="109">
        <f t="shared" si="0"/>
        <v>0</v>
      </c>
      <c r="E21" s="110">
        <f t="shared" si="0"/>
        <v>0</v>
      </c>
      <c r="F21" s="110">
        <f t="shared" si="0"/>
        <v>0</v>
      </c>
      <c r="G21" s="109">
        <v>0</v>
      </c>
      <c r="H21" s="111">
        <v>0</v>
      </c>
      <c r="I21" s="111">
        <v>0</v>
      </c>
      <c r="J21" s="106">
        <f t="shared" si="2"/>
        <v>0</v>
      </c>
      <c r="K21" s="111">
        <v>0</v>
      </c>
      <c r="L21" s="111">
        <v>0</v>
      </c>
      <c r="N21" s="112"/>
    </row>
    <row r="22" spans="1:14" ht="29.25" customHeight="1">
      <c r="A22" s="108" t="s">
        <v>195</v>
      </c>
      <c r="B22" s="101">
        <v>1001</v>
      </c>
      <c r="C22" s="101">
        <v>2018</v>
      </c>
      <c r="D22" s="109">
        <f t="shared" si="0"/>
        <v>0</v>
      </c>
      <c r="E22" s="110">
        <f t="shared" si="0"/>
        <v>0</v>
      </c>
      <c r="F22" s="110">
        <f t="shared" si="0"/>
        <v>0</v>
      </c>
      <c r="G22" s="109">
        <v>0</v>
      </c>
      <c r="H22" s="111">
        <v>0</v>
      </c>
      <c r="I22" s="111">
        <v>0</v>
      </c>
      <c r="J22" s="106">
        <f t="shared" si="2"/>
        <v>0</v>
      </c>
      <c r="K22" s="111">
        <v>0</v>
      </c>
      <c r="L22" s="111">
        <v>0</v>
      </c>
      <c r="N22" s="112"/>
    </row>
    <row r="23" spans="1:14" ht="15">
      <c r="A23" s="108" t="s">
        <v>337</v>
      </c>
      <c r="B23" s="101">
        <v>1001</v>
      </c>
      <c r="C23" s="101">
        <v>2018</v>
      </c>
      <c r="D23" s="109">
        <f t="shared" si="0"/>
        <v>0</v>
      </c>
      <c r="E23" s="110">
        <f t="shared" si="0"/>
        <v>0</v>
      </c>
      <c r="F23" s="110">
        <f t="shared" si="0"/>
        <v>0</v>
      </c>
      <c r="G23" s="109">
        <v>0</v>
      </c>
      <c r="H23" s="111">
        <v>0</v>
      </c>
      <c r="I23" s="111">
        <v>0</v>
      </c>
      <c r="J23" s="106">
        <f t="shared" si="2"/>
        <v>0</v>
      </c>
      <c r="K23" s="111">
        <v>0</v>
      </c>
      <c r="L23" s="111">
        <v>0</v>
      </c>
      <c r="N23" s="112"/>
    </row>
    <row r="24" spans="1:14" ht="15">
      <c r="A24" s="108" t="s">
        <v>338</v>
      </c>
      <c r="B24" s="101">
        <v>1001</v>
      </c>
      <c r="C24" s="101">
        <v>2018</v>
      </c>
      <c r="D24" s="109">
        <f t="shared" si="0"/>
        <v>0</v>
      </c>
      <c r="E24" s="110">
        <f t="shared" si="0"/>
        <v>0</v>
      </c>
      <c r="F24" s="110">
        <f t="shared" si="0"/>
        <v>0</v>
      </c>
      <c r="G24" s="109">
        <v>0</v>
      </c>
      <c r="H24" s="111">
        <v>0</v>
      </c>
      <c r="I24" s="111">
        <v>0</v>
      </c>
      <c r="J24" s="106">
        <f t="shared" si="2"/>
        <v>0</v>
      </c>
      <c r="K24" s="111">
        <v>0</v>
      </c>
      <c r="L24" s="111">
        <v>0</v>
      </c>
      <c r="N24" s="112"/>
    </row>
    <row r="25" spans="1:16" ht="15">
      <c r="A25" s="108" t="s">
        <v>253</v>
      </c>
      <c r="B25" s="101">
        <v>1001</v>
      </c>
      <c r="C25" s="101">
        <v>2018</v>
      </c>
      <c r="D25" s="109">
        <f t="shared" si="0"/>
        <v>0</v>
      </c>
      <c r="E25" s="110">
        <f t="shared" si="0"/>
        <v>0</v>
      </c>
      <c r="F25" s="110">
        <f t="shared" si="0"/>
        <v>0</v>
      </c>
      <c r="G25" s="109">
        <v>0</v>
      </c>
      <c r="H25" s="111">
        <v>0</v>
      </c>
      <c r="I25" s="111">
        <v>0</v>
      </c>
      <c r="J25" s="106">
        <f t="shared" si="2"/>
        <v>0</v>
      </c>
      <c r="K25" s="111">
        <v>0</v>
      </c>
      <c r="L25" s="111">
        <v>0</v>
      </c>
      <c r="N25" s="112"/>
      <c r="O25" s="48"/>
      <c r="P25" s="48"/>
    </row>
    <row r="26" spans="1:16" ht="15">
      <c r="A26" s="113" t="s">
        <v>196</v>
      </c>
      <c r="B26" s="101">
        <v>1001</v>
      </c>
      <c r="C26" s="101">
        <v>2018</v>
      </c>
      <c r="D26" s="109">
        <f t="shared" si="0"/>
        <v>0</v>
      </c>
      <c r="E26" s="110">
        <f t="shared" si="0"/>
        <v>0</v>
      </c>
      <c r="F26" s="110">
        <f t="shared" si="0"/>
        <v>0</v>
      </c>
      <c r="G26" s="109">
        <v>0</v>
      </c>
      <c r="H26" s="111">
        <v>0</v>
      </c>
      <c r="I26" s="111">
        <v>0</v>
      </c>
      <c r="J26" s="106">
        <f t="shared" si="2"/>
        <v>0</v>
      </c>
      <c r="K26" s="111">
        <v>0</v>
      </c>
      <c r="L26" s="111">
        <v>0</v>
      </c>
      <c r="N26" s="112"/>
      <c r="O26" s="48"/>
      <c r="P26" s="48"/>
    </row>
    <row r="27" spans="1:16" ht="15">
      <c r="A27" s="108" t="s">
        <v>339</v>
      </c>
      <c r="B27" s="101">
        <v>1001</v>
      </c>
      <c r="C27" s="101">
        <v>2018</v>
      </c>
      <c r="D27" s="109">
        <f>G27+J27</f>
        <v>0</v>
      </c>
      <c r="E27" s="110">
        <f>H27+K27</f>
        <v>0</v>
      </c>
      <c r="F27" s="110">
        <f>I27+L27</f>
        <v>0</v>
      </c>
      <c r="G27" s="109">
        <v>0</v>
      </c>
      <c r="H27" s="111">
        <v>0</v>
      </c>
      <c r="I27" s="111">
        <v>0</v>
      </c>
      <c r="J27" s="106">
        <f t="shared" si="2"/>
        <v>0</v>
      </c>
      <c r="K27" s="111">
        <v>0</v>
      </c>
      <c r="L27" s="111">
        <v>0</v>
      </c>
      <c r="N27" s="112"/>
      <c r="O27" s="48"/>
      <c r="P27" s="48"/>
    </row>
    <row r="28" spans="1:16" ht="15">
      <c r="A28" s="108" t="s">
        <v>340</v>
      </c>
      <c r="B28" s="101">
        <v>1001</v>
      </c>
      <c r="C28" s="101">
        <v>2018</v>
      </c>
      <c r="D28" s="109">
        <f t="shared" si="0"/>
        <v>0</v>
      </c>
      <c r="E28" s="110">
        <f t="shared" si="0"/>
        <v>0</v>
      </c>
      <c r="F28" s="110">
        <f t="shared" si="0"/>
        <v>0</v>
      </c>
      <c r="G28" s="109">
        <v>0</v>
      </c>
      <c r="H28" s="111">
        <v>0</v>
      </c>
      <c r="I28" s="111">
        <v>0</v>
      </c>
      <c r="J28" s="106">
        <f>SUM(J29:J47)</f>
        <v>0</v>
      </c>
      <c r="K28" s="111">
        <v>0</v>
      </c>
      <c r="L28" s="111">
        <v>0</v>
      </c>
      <c r="N28" s="112"/>
      <c r="O28" s="48"/>
      <c r="P28" s="48"/>
    </row>
    <row r="29" spans="1:16" ht="60">
      <c r="A29" s="108" t="s">
        <v>197</v>
      </c>
      <c r="B29" s="101">
        <v>1001</v>
      </c>
      <c r="C29" s="101">
        <v>2018</v>
      </c>
      <c r="D29" s="109">
        <f t="shared" si="0"/>
        <v>0</v>
      </c>
      <c r="E29" s="110">
        <f t="shared" si="0"/>
        <v>0</v>
      </c>
      <c r="F29" s="110">
        <f t="shared" si="0"/>
        <v>0</v>
      </c>
      <c r="G29" s="109">
        <v>0</v>
      </c>
      <c r="H29" s="111">
        <v>0</v>
      </c>
      <c r="I29" s="111">
        <v>0</v>
      </c>
      <c r="J29" s="106">
        <f>SUM(J30:J48)</f>
        <v>0</v>
      </c>
      <c r="K29" s="111">
        <v>0</v>
      </c>
      <c r="L29" s="111">
        <v>0</v>
      </c>
      <c r="N29" s="112"/>
      <c r="O29" s="48"/>
      <c r="P29" s="48"/>
    </row>
    <row r="30" spans="1:14" ht="15">
      <c r="A30" s="108" t="s">
        <v>198</v>
      </c>
      <c r="B30" s="101">
        <v>1001</v>
      </c>
      <c r="C30" s="101">
        <v>2018</v>
      </c>
      <c r="D30" s="109">
        <f>G30+J30</f>
        <v>0</v>
      </c>
      <c r="E30" s="110">
        <f t="shared" si="0"/>
        <v>0</v>
      </c>
      <c r="F30" s="110">
        <f t="shared" si="0"/>
        <v>0</v>
      </c>
      <c r="G30" s="109">
        <v>0</v>
      </c>
      <c r="H30" s="111">
        <v>0</v>
      </c>
      <c r="I30" s="111">
        <v>0</v>
      </c>
      <c r="J30" s="106">
        <f>SUM(J31:J49)</f>
        <v>0</v>
      </c>
      <c r="K30" s="111">
        <v>0</v>
      </c>
      <c r="L30" s="111">
        <v>0</v>
      </c>
      <c r="N30" s="112"/>
    </row>
    <row r="31" spans="1:14" ht="15">
      <c r="A31" s="108" t="s">
        <v>199</v>
      </c>
      <c r="B31" s="101">
        <v>1001</v>
      </c>
      <c r="C31" s="101">
        <v>2018</v>
      </c>
      <c r="D31" s="109">
        <f>G31+J31</f>
        <v>0</v>
      </c>
      <c r="E31" s="110">
        <f t="shared" si="0"/>
        <v>0</v>
      </c>
      <c r="F31" s="110">
        <f t="shared" si="0"/>
        <v>0</v>
      </c>
      <c r="G31" s="109">
        <v>0</v>
      </c>
      <c r="H31" s="111">
        <v>0</v>
      </c>
      <c r="I31" s="111">
        <v>0</v>
      </c>
      <c r="J31" s="106">
        <f>SUM(J32:J50)</f>
        <v>0</v>
      </c>
      <c r="K31" s="111">
        <v>0</v>
      </c>
      <c r="L31" s="111">
        <v>0</v>
      </c>
      <c r="N31" s="112"/>
    </row>
    <row r="32" spans="1:14" ht="74.25" customHeight="1">
      <c r="A32" s="108" t="s">
        <v>341</v>
      </c>
      <c r="B32" s="101">
        <v>1001</v>
      </c>
      <c r="C32" s="101">
        <v>2018</v>
      </c>
      <c r="D32" s="109">
        <f t="shared" si="0"/>
        <v>0</v>
      </c>
      <c r="E32" s="110">
        <f t="shared" si="0"/>
        <v>0</v>
      </c>
      <c r="F32" s="110">
        <f t="shared" si="0"/>
        <v>0</v>
      </c>
      <c r="G32" s="109">
        <v>0</v>
      </c>
      <c r="H32" s="111">
        <v>0</v>
      </c>
      <c r="I32" s="111">
        <v>0</v>
      </c>
      <c r="J32" s="106">
        <f>SUM(J33:J51)</f>
        <v>0</v>
      </c>
      <c r="K32" s="111">
        <v>0</v>
      </c>
      <c r="L32" s="111">
        <v>0</v>
      </c>
      <c r="N32" s="112"/>
    </row>
    <row r="33" spans="1:14" ht="30">
      <c r="A33" s="102" t="s">
        <v>200</v>
      </c>
      <c r="B33" s="103">
        <v>2001</v>
      </c>
      <c r="C33" s="102"/>
      <c r="D33" s="106">
        <f t="shared" si="0"/>
        <v>1679454.84</v>
      </c>
      <c r="E33" s="105">
        <f aca="true" t="shared" si="3" ref="E33:L33">SUM(E34:E90)</f>
        <v>0</v>
      </c>
      <c r="F33" s="105">
        <f t="shared" si="3"/>
        <v>0</v>
      </c>
      <c r="G33" s="106">
        <v>1679454.84</v>
      </c>
      <c r="H33" s="107">
        <v>3151608.57</v>
      </c>
      <c r="I33" s="107">
        <v>2651608.57</v>
      </c>
      <c r="J33" s="106">
        <f t="shared" si="3"/>
        <v>0</v>
      </c>
      <c r="K33" s="105">
        <f t="shared" si="3"/>
        <v>0</v>
      </c>
      <c r="L33" s="105">
        <f t="shared" si="3"/>
        <v>0</v>
      </c>
      <c r="N33" s="53"/>
    </row>
    <row r="34" spans="1:14" ht="15" customHeight="1">
      <c r="A34" s="108" t="s">
        <v>202</v>
      </c>
      <c r="B34" s="103">
        <v>2001</v>
      </c>
      <c r="C34" s="101">
        <v>2019</v>
      </c>
      <c r="D34" s="109">
        <f aca="true" t="shared" si="4" ref="D34:F79">G34+J34</f>
        <v>0</v>
      </c>
      <c r="E34" s="110">
        <f t="shared" si="4"/>
        <v>0</v>
      </c>
      <c r="F34" s="110">
        <f t="shared" si="4"/>
        <v>0</v>
      </c>
      <c r="G34" s="109"/>
      <c r="H34" s="111"/>
      <c r="I34" s="111"/>
      <c r="J34" s="106">
        <f aca="true" t="shared" si="5" ref="J34:J44">SUM(J35:J90)</f>
        <v>0</v>
      </c>
      <c r="K34" s="111">
        <v>0</v>
      </c>
      <c r="L34" s="111">
        <v>0</v>
      </c>
      <c r="N34" s="112"/>
    </row>
    <row r="35" spans="1:14" ht="15" customHeight="1">
      <c r="A35" s="108" t="s">
        <v>201</v>
      </c>
      <c r="B35" s="103">
        <v>2001</v>
      </c>
      <c r="C35" s="101">
        <v>2019</v>
      </c>
      <c r="D35" s="109">
        <f>G35+J35</f>
        <v>0</v>
      </c>
      <c r="E35" s="110">
        <f>H35+K35</f>
        <v>0</v>
      </c>
      <c r="F35" s="110">
        <f>I35+L35</f>
        <v>0</v>
      </c>
      <c r="G35" s="109"/>
      <c r="H35" s="111"/>
      <c r="I35" s="111"/>
      <c r="J35" s="106">
        <f t="shared" si="5"/>
        <v>0</v>
      </c>
      <c r="K35" s="111">
        <v>0</v>
      </c>
      <c r="L35" s="111">
        <v>0</v>
      </c>
      <c r="N35" s="112"/>
    </row>
    <row r="36" spans="1:14" ht="15">
      <c r="A36" s="108" t="s">
        <v>203</v>
      </c>
      <c r="B36" s="103">
        <v>2001</v>
      </c>
      <c r="C36" s="101">
        <v>2019</v>
      </c>
      <c r="D36" s="109">
        <f t="shared" si="4"/>
        <v>0</v>
      </c>
      <c r="E36" s="110">
        <f t="shared" si="4"/>
        <v>0</v>
      </c>
      <c r="F36" s="110">
        <f t="shared" si="4"/>
        <v>0</v>
      </c>
      <c r="G36" s="109"/>
      <c r="H36" s="111"/>
      <c r="I36" s="111"/>
      <c r="J36" s="106">
        <f t="shared" si="5"/>
        <v>0</v>
      </c>
      <c r="K36" s="111">
        <v>0</v>
      </c>
      <c r="L36" s="111">
        <v>0</v>
      </c>
      <c r="N36" s="112"/>
    </row>
    <row r="37" spans="1:14" ht="15">
      <c r="A37" s="108" t="s">
        <v>149</v>
      </c>
      <c r="B37" s="103">
        <v>2001</v>
      </c>
      <c r="C37" s="101">
        <v>2019</v>
      </c>
      <c r="D37" s="109">
        <f t="shared" si="4"/>
        <v>0</v>
      </c>
      <c r="E37" s="110">
        <f t="shared" si="4"/>
        <v>0</v>
      </c>
      <c r="F37" s="110">
        <f t="shared" si="4"/>
        <v>0</v>
      </c>
      <c r="G37" s="109"/>
      <c r="H37" s="111"/>
      <c r="I37" s="111"/>
      <c r="J37" s="106">
        <f t="shared" si="5"/>
        <v>0</v>
      </c>
      <c r="K37" s="111">
        <v>0</v>
      </c>
      <c r="L37" s="111">
        <v>0</v>
      </c>
      <c r="N37" s="112"/>
    </row>
    <row r="38" spans="1:14" ht="15">
      <c r="A38" s="114" t="s">
        <v>309</v>
      </c>
      <c r="B38" s="103">
        <v>2001</v>
      </c>
      <c r="C38" s="101">
        <v>2019</v>
      </c>
      <c r="D38" s="109">
        <f t="shared" si="4"/>
        <v>0</v>
      </c>
      <c r="E38" s="110">
        <f t="shared" si="4"/>
        <v>0</v>
      </c>
      <c r="F38" s="110">
        <f t="shared" si="4"/>
        <v>0</v>
      </c>
      <c r="G38" s="109"/>
      <c r="H38" s="111"/>
      <c r="I38" s="111"/>
      <c r="J38" s="106">
        <f t="shared" si="5"/>
        <v>0</v>
      </c>
      <c r="K38" s="111">
        <v>0</v>
      </c>
      <c r="L38" s="111">
        <v>0</v>
      </c>
      <c r="N38" s="112"/>
    </row>
    <row r="39" spans="1:14" ht="30">
      <c r="A39" s="114" t="s">
        <v>342</v>
      </c>
      <c r="B39" s="103">
        <v>2001</v>
      </c>
      <c r="C39" s="101">
        <v>2019</v>
      </c>
      <c r="D39" s="109">
        <f t="shared" si="4"/>
        <v>0</v>
      </c>
      <c r="E39" s="110">
        <f t="shared" si="4"/>
        <v>0</v>
      </c>
      <c r="F39" s="110">
        <f t="shared" si="4"/>
        <v>0</v>
      </c>
      <c r="G39" s="109"/>
      <c r="H39" s="111"/>
      <c r="I39" s="111"/>
      <c r="J39" s="106">
        <f t="shared" si="5"/>
        <v>0</v>
      </c>
      <c r="K39" s="111">
        <v>0</v>
      </c>
      <c r="L39" s="111">
        <v>0</v>
      </c>
      <c r="N39" s="112"/>
    </row>
    <row r="40" spans="1:14" ht="30">
      <c r="A40" s="114" t="s">
        <v>343</v>
      </c>
      <c r="B40" s="103">
        <v>2001</v>
      </c>
      <c r="C40" s="101">
        <v>2019</v>
      </c>
      <c r="D40" s="109">
        <f t="shared" si="4"/>
        <v>0</v>
      </c>
      <c r="E40" s="110">
        <f t="shared" si="4"/>
        <v>0</v>
      </c>
      <c r="F40" s="110">
        <f t="shared" si="4"/>
        <v>0</v>
      </c>
      <c r="G40" s="109"/>
      <c r="H40" s="111"/>
      <c r="I40" s="111"/>
      <c r="J40" s="106">
        <f t="shared" si="5"/>
        <v>0</v>
      </c>
      <c r="K40" s="111">
        <v>0</v>
      </c>
      <c r="L40" s="111">
        <v>0</v>
      </c>
      <c r="N40" s="112"/>
    </row>
    <row r="41" spans="1:14" ht="15">
      <c r="A41" s="114" t="s">
        <v>312</v>
      </c>
      <c r="B41" s="103">
        <v>2001</v>
      </c>
      <c r="C41" s="101">
        <v>2019</v>
      </c>
      <c r="D41" s="109">
        <f t="shared" si="4"/>
        <v>0</v>
      </c>
      <c r="E41" s="110">
        <f t="shared" si="4"/>
        <v>0</v>
      </c>
      <c r="F41" s="110">
        <f t="shared" si="4"/>
        <v>0</v>
      </c>
      <c r="G41" s="109"/>
      <c r="H41" s="111"/>
      <c r="I41" s="111"/>
      <c r="J41" s="106">
        <f t="shared" si="5"/>
        <v>0</v>
      </c>
      <c r="K41" s="111">
        <v>0</v>
      </c>
      <c r="L41" s="111">
        <v>0</v>
      </c>
      <c r="N41" s="112"/>
    </row>
    <row r="42" spans="1:14" ht="15">
      <c r="A42" s="114" t="s">
        <v>313</v>
      </c>
      <c r="B42" s="103">
        <v>2001</v>
      </c>
      <c r="C42" s="101">
        <v>2019</v>
      </c>
      <c r="D42" s="109">
        <f t="shared" si="4"/>
        <v>0</v>
      </c>
      <c r="E42" s="110">
        <f t="shared" si="4"/>
        <v>0</v>
      </c>
      <c r="F42" s="110">
        <f t="shared" si="4"/>
        <v>0</v>
      </c>
      <c r="G42" s="109"/>
      <c r="H42" s="111"/>
      <c r="I42" s="111"/>
      <c r="J42" s="106">
        <f t="shared" si="5"/>
        <v>0</v>
      </c>
      <c r="K42" s="111">
        <v>0</v>
      </c>
      <c r="L42" s="111">
        <v>0</v>
      </c>
      <c r="N42" s="112"/>
    </row>
    <row r="43" spans="1:14" ht="15">
      <c r="A43" s="114" t="s">
        <v>314</v>
      </c>
      <c r="B43" s="103">
        <v>2001</v>
      </c>
      <c r="C43" s="101">
        <v>2019</v>
      </c>
      <c r="D43" s="109">
        <f t="shared" si="4"/>
        <v>0</v>
      </c>
      <c r="E43" s="110">
        <f t="shared" si="4"/>
        <v>0</v>
      </c>
      <c r="F43" s="110">
        <f t="shared" si="4"/>
        <v>0</v>
      </c>
      <c r="G43" s="109"/>
      <c r="H43" s="111"/>
      <c r="I43" s="111"/>
      <c r="J43" s="106">
        <f t="shared" si="5"/>
        <v>0</v>
      </c>
      <c r="K43" s="111">
        <v>0</v>
      </c>
      <c r="L43" s="111">
        <v>0</v>
      </c>
      <c r="N43" s="112"/>
    </row>
    <row r="44" spans="1:14" ht="15">
      <c r="A44" s="114" t="s">
        <v>344</v>
      </c>
      <c r="B44" s="103">
        <v>2001</v>
      </c>
      <c r="C44" s="101">
        <v>2019</v>
      </c>
      <c r="D44" s="109">
        <f t="shared" si="4"/>
        <v>0</v>
      </c>
      <c r="E44" s="110">
        <f t="shared" si="4"/>
        <v>0</v>
      </c>
      <c r="F44" s="110">
        <f t="shared" si="4"/>
        <v>0</v>
      </c>
      <c r="G44" s="109"/>
      <c r="H44" s="111"/>
      <c r="I44" s="111"/>
      <c r="J44" s="106">
        <f t="shared" si="5"/>
        <v>0</v>
      </c>
      <c r="K44" s="111">
        <v>0</v>
      </c>
      <c r="L44" s="111">
        <v>0</v>
      </c>
      <c r="N44" s="112"/>
    </row>
    <row r="45" spans="1:14" ht="15">
      <c r="A45" s="114" t="s">
        <v>316</v>
      </c>
      <c r="B45" s="103">
        <v>2001</v>
      </c>
      <c r="C45" s="101">
        <v>2019</v>
      </c>
      <c r="D45" s="109">
        <f t="shared" si="4"/>
        <v>0</v>
      </c>
      <c r="E45" s="110">
        <f t="shared" si="4"/>
        <v>0</v>
      </c>
      <c r="F45" s="110">
        <f t="shared" si="4"/>
        <v>0</v>
      </c>
      <c r="G45" s="109"/>
      <c r="H45" s="111"/>
      <c r="I45" s="111"/>
      <c r="J45" s="106">
        <f>SUM(J47:J101)</f>
        <v>0</v>
      </c>
      <c r="K45" s="111">
        <v>0</v>
      </c>
      <c r="L45" s="111">
        <v>0</v>
      </c>
      <c r="N45" s="112"/>
    </row>
    <row r="46" spans="1:14" ht="26.25" customHeight="1">
      <c r="A46" s="114" t="s">
        <v>339</v>
      </c>
      <c r="B46" s="103">
        <v>2001</v>
      </c>
      <c r="C46" s="101">
        <v>2019</v>
      </c>
      <c r="D46" s="109">
        <f t="shared" si="4"/>
        <v>0</v>
      </c>
      <c r="E46" s="110">
        <f t="shared" si="4"/>
        <v>0</v>
      </c>
      <c r="F46" s="110">
        <f t="shared" si="4"/>
        <v>0</v>
      </c>
      <c r="G46" s="109"/>
      <c r="H46" s="111"/>
      <c r="I46" s="111"/>
      <c r="J46" s="106">
        <v>0</v>
      </c>
      <c r="K46" s="111">
        <v>0</v>
      </c>
      <c r="L46" s="111">
        <v>0</v>
      </c>
      <c r="N46" s="112"/>
    </row>
    <row r="47" spans="1:14" ht="15">
      <c r="A47" s="114" t="s">
        <v>204</v>
      </c>
      <c r="B47" s="103">
        <v>2001</v>
      </c>
      <c r="C47" s="101">
        <v>2019</v>
      </c>
      <c r="D47" s="109">
        <f t="shared" si="4"/>
        <v>0</v>
      </c>
      <c r="E47" s="110">
        <f t="shared" si="4"/>
        <v>0</v>
      </c>
      <c r="F47" s="110">
        <f t="shared" si="4"/>
        <v>0</v>
      </c>
      <c r="G47" s="109"/>
      <c r="H47" s="111"/>
      <c r="I47" s="111"/>
      <c r="J47" s="106">
        <v>0</v>
      </c>
      <c r="K47" s="111">
        <v>0</v>
      </c>
      <c r="L47" s="111">
        <v>0</v>
      </c>
      <c r="N47" s="112"/>
    </row>
    <row r="48" spans="1:14" ht="15">
      <c r="A48" s="113" t="s">
        <v>196</v>
      </c>
      <c r="B48" s="103">
        <v>2001</v>
      </c>
      <c r="C48" s="101">
        <v>2019</v>
      </c>
      <c r="D48" s="109">
        <f t="shared" si="4"/>
        <v>0</v>
      </c>
      <c r="E48" s="110">
        <f t="shared" si="4"/>
        <v>0</v>
      </c>
      <c r="F48" s="110">
        <f t="shared" si="4"/>
        <v>0</v>
      </c>
      <c r="G48" s="109"/>
      <c r="H48" s="111"/>
      <c r="I48" s="111"/>
      <c r="J48" s="106">
        <v>0</v>
      </c>
      <c r="K48" s="111">
        <v>0</v>
      </c>
      <c r="L48" s="111">
        <v>0</v>
      </c>
      <c r="N48" s="112"/>
    </row>
    <row r="49" spans="1:14" ht="51" customHeight="1">
      <c r="A49" s="142" t="s">
        <v>261</v>
      </c>
      <c r="B49" s="103">
        <v>2001</v>
      </c>
      <c r="C49" s="101">
        <v>2019</v>
      </c>
      <c r="D49" s="109">
        <f t="shared" si="4"/>
        <v>0</v>
      </c>
      <c r="E49" s="110">
        <f t="shared" si="4"/>
        <v>0</v>
      </c>
      <c r="F49" s="110">
        <f t="shared" si="4"/>
        <v>0</v>
      </c>
      <c r="G49" s="109"/>
      <c r="H49" s="111"/>
      <c r="I49" s="111"/>
      <c r="J49" s="106">
        <v>0</v>
      </c>
      <c r="K49" s="111">
        <v>0</v>
      </c>
      <c r="L49" s="111">
        <v>0</v>
      </c>
      <c r="N49" s="112"/>
    </row>
    <row r="50" spans="1:14" ht="30">
      <c r="A50" s="142" t="s">
        <v>265</v>
      </c>
      <c r="B50" s="103">
        <v>2001</v>
      </c>
      <c r="C50" s="101">
        <v>2019</v>
      </c>
      <c r="D50" s="109">
        <f t="shared" si="4"/>
        <v>0</v>
      </c>
      <c r="E50" s="110">
        <f t="shared" si="4"/>
        <v>0</v>
      </c>
      <c r="F50" s="110">
        <f t="shared" si="4"/>
        <v>0</v>
      </c>
      <c r="G50" s="109"/>
      <c r="H50" s="111"/>
      <c r="I50" s="111"/>
      <c r="J50" s="106">
        <v>0</v>
      </c>
      <c r="K50" s="111">
        <v>0</v>
      </c>
      <c r="L50" s="111">
        <v>0</v>
      </c>
      <c r="N50" s="112"/>
    </row>
    <row r="51" spans="1:14" ht="38.25" customHeight="1">
      <c r="A51" s="142" t="s">
        <v>266</v>
      </c>
      <c r="B51" s="103">
        <v>2001</v>
      </c>
      <c r="C51" s="101">
        <v>2019</v>
      </c>
      <c r="D51" s="109">
        <f t="shared" si="4"/>
        <v>0</v>
      </c>
      <c r="E51" s="110">
        <f t="shared" si="4"/>
        <v>0</v>
      </c>
      <c r="F51" s="110">
        <f t="shared" si="4"/>
        <v>0</v>
      </c>
      <c r="G51" s="109"/>
      <c r="H51" s="111"/>
      <c r="I51" s="111"/>
      <c r="J51" s="106">
        <v>0</v>
      </c>
      <c r="K51" s="111">
        <v>0</v>
      </c>
      <c r="L51" s="111">
        <v>0</v>
      </c>
      <c r="N51" s="112"/>
    </row>
    <row r="52" spans="1:14" ht="30">
      <c r="A52" s="142" t="s">
        <v>345</v>
      </c>
      <c r="B52" s="103">
        <v>2001</v>
      </c>
      <c r="C52" s="101">
        <v>2019</v>
      </c>
      <c r="D52" s="109">
        <f t="shared" si="4"/>
        <v>0</v>
      </c>
      <c r="E52" s="110">
        <f t="shared" si="4"/>
        <v>0</v>
      </c>
      <c r="F52" s="110">
        <f t="shared" si="4"/>
        <v>0</v>
      </c>
      <c r="G52" s="109"/>
      <c r="H52" s="111"/>
      <c r="I52" s="111"/>
      <c r="J52" s="106">
        <v>0</v>
      </c>
      <c r="K52" s="111">
        <v>0</v>
      </c>
      <c r="L52" s="111">
        <v>0</v>
      </c>
      <c r="N52" s="112"/>
    </row>
    <row r="53" spans="1:14" ht="15">
      <c r="A53" s="142" t="s">
        <v>346</v>
      </c>
      <c r="B53" s="103">
        <v>2001</v>
      </c>
      <c r="C53" s="101">
        <v>2019</v>
      </c>
      <c r="D53" s="109">
        <f t="shared" si="4"/>
        <v>0</v>
      </c>
      <c r="E53" s="110">
        <f t="shared" si="4"/>
        <v>0</v>
      </c>
      <c r="F53" s="110">
        <f t="shared" si="4"/>
        <v>0</v>
      </c>
      <c r="G53" s="109"/>
      <c r="H53" s="111"/>
      <c r="I53" s="111"/>
      <c r="J53" s="106">
        <f>SUM(J54:J108)</f>
        <v>0</v>
      </c>
      <c r="K53" s="111">
        <v>0</v>
      </c>
      <c r="L53" s="111">
        <v>0</v>
      </c>
      <c r="N53" s="112"/>
    </row>
    <row r="54" spans="1:14" ht="36.75" customHeight="1">
      <c r="A54" s="114" t="s">
        <v>347</v>
      </c>
      <c r="B54" s="103">
        <v>2001</v>
      </c>
      <c r="C54" s="101">
        <v>2019</v>
      </c>
      <c r="D54" s="109">
        <f t="shared" si="4"/>
        <v>0</v>
      </c>
      <c r="E54" s="110">
        <f t="shared" si="4"/>
        <v>0</v>
      </c>
      <c r="F54" s="110">
        <f t="shared" si="4"/>
        <v>0</v>
      </c>
      <c r="G54" s="109"/>
      <c r="H54" s="111"/>
      <c r="I54" s="111"/>
      <c r="J54" s="106">
        <v>0</v>
      </c>
      <c r="K54" s="111">
        <v>0</v>
      </c>
      <c r="L54" s="111">
        <v>0</v>
      </c>
      <c r="N54" s="112"/>
    </row>
    <row r="55" spans="1:14" ht="73.5" customHeight="1">
      <c r="A55" s="108" t="s">
        <v>195</v>
      </c>
      <c r="B55" s="103">
        <v>2001</v>
      </c>
      <c r="C55" s="101">
        <v>2019</v>
      </c>
      <c r="D55" s="109">
        <f t="shared" si="4"/>
        <v>0</v>
      </c>
      <c r="E55" s="110">
        <f t="shared" si="4"/>
        <v>0</v>
      </c>
      <c r="F55" s="110">
        <f t="shared" si="4"/>
        <v>0</v>
      </c>
      <c r="G55" s="109"/>
      <c r="H55" s="111"/>
      <c r="I55" s="111"/>
      <c r="J55" s="106">
        <f aca="true" t="shared" si="6" ref="J55:J72">SUM(J56:J111)</f>
        <v>0</v>
      </c>
      <c r="K55" s="111"/>
      <c r="L55" s="111"/>
      <c r="N55" s="112"/>
    </row>
    <row r="56" spans="1:14" ht="15">
      <c r="A56" s="108" t="s">
        <v>336</v>
      </c>
      <c r="B56" s="103">
        <v>2001</v>
      </c>
      <c r="C56" s="101">
        <v>2019</v>
      </c>
      <c r="D56" s="109">
        <f t="shared" si="4"/>
        <v>0</v>
      </c>
      <c r="E56" s="110">
        <f t="shared" si="4"/>
        <v>0</v>
      </c>
      <c r="F56" s="110">
        <f t="shared" si="4"/>
        <v>0</v>
      </c>
      <c r="G56" s="109"/>
      <c r="H56" s="111"/>
      <c r="I56" s="111"/>
      <c r="J56" s="106">
        <f t="shared" si="6"/>
        <v>0</v>
      </c>
      <c r="K56" s="111">
        <v>0</v>
      </c>
      <c r="L56" s="111">
        <v>0</v>
      </c>
      <c r="N56" s="112"/>
    </row>
    <row r="57" spans="1:14" ht="45">
      <c r="A57" s="142" t="s">
        <v>254</v>
      </c>
      <c r="B57" s="103">
        <v>2001</v>
      </c>
      <c r="C57" s="101">
        <v>2019</v>
      </c>
      <c r="D57" s="109">
        <f t="shared" si="4"/>
        <v>0</v>
      </c>
      <c r="E57" s="110">
        <f t="shared" si="4"/>
        <v>0</v>
      </c>
      <c r="F57" s="110">
        <f t="shared" si="4"/>
        <v>0</v>
      </c>
      <c r="G57" s="109"/>
      <c r="H57" s="111"/>
      <c r="I57" s="111"/>
      <c r="J57" s="106">
        <f t="shared" si="6"/>
        <v>0</v>
      </c>
      <c r="K57" s="111">
        <v>0</v>
      </c>
      <c r="L57" s="111">
        <v>0</v>
      </c>
      <c r="N57" s="112"/>
    </row>
    <row r="58" spans="1:14" ht="60">
      <c r="A58" s="142" t="s">
        <v>256</v>
      </c>
      <c r="B58" s="103">
        <v>2001</v>
      </c>
      <c r="C58" s="101">
        <v>2019</v>
      </c>
      <c r="D58" s="109">
        <f t="shared" si="4"/>
        <v>0</v>
      </c>
      <c r="E58" s="110">
        <f t="shared" si="4"/>
        <v>0</v>
      </c>
      <c r="F58" s="110">
        <f t="shared" si="4"/>
        <v>0</v>
      </c>
      <c r="G58" s="109"/>
      <c r="H58" s="111"/>
      <c r="I58" s="111"/>
      <c r="J58" s="106">
        <f t="shared" si="6"/>
        <v>0</v>
      </c>
      <c r="K58" s="111">
        <v>0</v>
      </c>
      <c r="L58" s="111">
        <v>0</v>
      </c>
      <c r="N58" s="112"/>
    </row>
    <row r="59" spans="1:14" ht="30">
      <c r="A59" s="142" t="s">
        <v>255</v>
      </c>
      <c r="B59" s="103">
        <v>2001</v>
      </c>
      <c r="C59" s="101">
        <v>2019</v>
      </c>
      <c r="D59" s="109">
        <f t="shared" si="4"/>
        <v>0</v>
      </c>
      <c r="E59" s="110">
        <f t="shared" si="4"/>
        <v>0</v>
      </c>
      <c r="F59" s="110">
        <f t="shared" si="4"/>
        <v>0</v>
      </c>
      <c r="G59" s="109"/>
      <c r="H59" s="111"/>
      <c r="I59" s="111"/>
      <c r="J59" s="106">
        <f t="shared" si="6"/>
        <v>0</v>
      </c>
      <c r="K59" s="111">
        <v>0</v>
      </c>
      <c r="L59" s="111">
        <v>0</v>
      </c>
      <c r="N59" s="112"/>
    </row>
    <row r="60" spans="1:12" ht="15">
      <c r="A60" s="142" t="s">
        <v>257</v>
      </c>
      <c r="B60" s="103">
        <v>2001</v>
      </c>
      <c r="C60" s="101">
        <v>2019</v>
      </c>
      <c r="D60" s="109">
        <f t="shared" si="4"/>
        <v>0</v>
      </c>
      <c r="E60" s="110">
        <f t="shared" si="4"/>
        <v>0</v>
      </c>
      <c r="F60" s="110">
        <f t="shared" si="4"/>
        <v>0</v>
      </c>
      <c r="G60" s="109"/>
      <c r="H60" s="111"/>
      <c r="I60" s="111"/>
      <c r="J60" s="106">
        <f t="shared" si="6"/>
        <v>0</v>
      </c>
      <c r="K60" s="111">
        <v>0</v>
      </c>
      <c r="L60" s="111">
        <v>0</v>
      </c>
    </row>
    <row r="61" spans="1:12" ht="15">
      <c r="A61" s="142" t="s">
        <v>258</v>
      </c>
      <c r="B61" s="103">
        <v>2001</v>
      </c>
      <c r="C61" s="101">
        <v>2019</v>
      </c>
      <c r="D61" s="109">
        <f t="shared" si="4"/>
        <v>0</v>
      </c>
      <c r="E61" s="110">
        <f t="shared" si="4"/>
        <v>0</v>
      </c>
      <c r="F61" s="110">
        <f t="shared" si="4"/>
        <v>0</v>
      </c>
      <c r="G61" s="109"/>
      <c r="H61" s="111"/>
      <c r="I61" s="111"/>
      <c r="J61" s="106">
        <f t="shared" si="6"/>
        <v>0</v>
      </c>
      <c r="K61" s="111">
        <v>0</v>
      </c>
      <c r="L61" s="111">
        <v>0</v>
      </c>
    </row>
    <row r="62" spans="1:12" ht="30">
      <c r="A62" s="142" t="s">
        <v>259</v>
      </c>
      <c r="B62" s="103">
        <v>2001</v>
      </c>
      <c r="C62" s="101">
        <v>2019</v>
      </c>
      <c r="D62" s="109">
        <f t="shared" si="4"/>
        <v>0</v>
      </c>
      <c r="E62" s="110">
        <f t="shared" si="4"/>
        <v>0</v>
      </c>
      <c r="F62" s="110">
        <f t="shared" si="4"/>
        <v>0</v>
      </c>
      <c r="G62" s="109"/>
      <c r="H62" s="111"/>
      <c r="I62" s="111"/>
      <c r="J62" s="106">
        <f t="shared" si="6"/>
        <v>0</v>
      </c>
      <c r="K62" s="111">
        <v>0</v>
      </c>
      <c r="L62" s="111">
        <v>0</v>
      </c>
    </row>
    <row r="63" spans="1:12" ht="15">
      <c r="A63" s="142" t="s">
        <v>348</v>
      </c>
      <c r="B63" s="103">
        <v>2001</v>
      </c>
      <c r="C63" s="101">
        <v>2019</v>
      </c>
      <c r="D63" s="109">
        <f t="shared" si="4"/>
        <v>0</v>
      </c>
      <c r="E63" s="110">
        <f t="shared" si="4"/>
        <v>0</v>
      </c>
      <c r="F63" s="110">
        <f t="shared" si="4"/>
        <v>0</v>
      </c>
      <c r="G63" s="109"/>
      <c r="H63" s="111"/>
      <c r="I63" s="111"/>
      <c r="J63" s="106">
        <f t="shared" si="6"/>
        <v>0</v>
      </c>
      <c r="K63" s="111">
        <v>0</v>
      </c>
      <c r="L63" s="111">
        <v>0</v>
      </c>
    </row>
    <row r="64" spans="1:12" ht="30">
      <c r="A64" s="142" t="s">
        <v>260</v>
      </c>
      <c r="B64" s="103">
        <v>2001</v>
      </c>
      <c r="C64" s="101">
        <v>2019</v>
      </c>
      <c r="D64" s="109">
        <f t="shared" si="4"/>
        <v>0</v>
      </c>
      <c r="E64" s="110">
        <f t="shared" si="4"/>
        <v>0</v>
      </c>
      <c r="F64" s="110">
        <f t="shared" si="4"/>
        <v>0</v>
      </c>
      <c r="G64" s="109"/>
      <c r="H64" s="111"/>
      <c r="I64" s="111"/>
      <c r="J64" s="106">
        <f t="shared" si="6"/>
        <v>0</v>
      </c>
      <c r="K64" s="111">
        <v>0</v>
      </c>
      <c r="L64" s="111">
        <v>0</v>
      </c>
    </row>
    <row r="65" spans="1:12" ht="45">
      <c r="A65" s="142" t="s">
        <v>262</v>
      </c>
      <c r="B65" s="103">
        <v>2001</v>
      </c>
      <c r="C65" s="101">
        <v>2019</v>
      </c>
      <c r="D65" s="109">
        <f t="shared" si="4"/>
        <v>0</v>
      </c>
      <c r="E65" s="110">
        <f t="shared" si="4"/>
        <v>0</v>
      </c>
      <c r="F65" s="110">
        <f t="shared" si="4"/>
        <v>0</v>
      </c>
      <c r="G65" s="109"/>
      <c r="H65" s="111"/>
      <c r="I65" s="111"/>
      <c r="J65" s="106">
        <f t="shared" si="6"/>
        <v>0</v>
      </c>
      <c r="K65" s="111">
        <v>0</v>
      </c>
      <c r="L65" s="111">
        <v>0</v>
      </c>
    </row>
    <row r="66" spans="1:12" ht="60">
      <c r="A66" s="142" t="s">
        <v>349</v>
      </c>
      <c r="B66" s="103">
        <v>2001</v>
      </c>
      <c r="C66" s="101">
        <v>2019</v>
      </c>
      <c r="D66" s="109">
        <f t="shared" si="4"/>
        <v>0</v>
      </c>
      <c r="E66" s="110">
        <f t="shared" si="4"/>
        <v>0</v>
      </c>
      <c r="F66" s="110">
        <f t="shared" si="4"/>
        <v>0</v>
      </c>
      <c r="G66" s="109"/>
      <c r="H66" s="111"/>
      <c r="I66" s="111"/>
      <c r="J66" s="106">
        <f t="shared" si="6"/>
        <v>0</v>
      </c>
      <c r="K66" s="111">
        <v>0</v>
      </c>
      <c r="L66" s="111">
        <v>0</v>
      </c>
    </row>
    <row r="67" spans="1:12" ht="75">
      <c r="A67" s="142" t="s">
        <v>269</v>
      </c>
      <c r="B67" s="103">
        <v>2001</v>
      </c>
      <c r="C67" s="101">
        <v>2019</v>
      </c>
      <c r="D67" s="109">
        <f t="shared" si="4"/>
        <v>0</v>
      </c>
      <c r="E67" s="110">
        <f t="shared" si="4"/>
        <v>0</v>
      </c>
      <c r="F67" s="110">
        <f t="shared" si="4"/>
        <v>0</v>
      </c>
      <c r="G67" s="109"/>
      <c r="H67" s="111"/>
      <c r="I67" s="111"/>
      <c r="J67" s="106">
        <f t="shared" si="6"/>
        <v>0</v>
      </c>
      <c r="K67" s="111">
        <v>0</v>
      </c>
      <c r="L67" s="111">
        <v>0</v>
      </c>
    </row>
    <row r="68" spans="1:12" ht="75">
      <c r="A68" s="142" t="s">
        <v>263</v>
      </c>
      <c r="B68" s="103">
        <v>2001</v>
      </c>
      <c r="C68" s="101">
        <v>2019</v>
      </c>
      <c r="D68" s="109">
        <f t="shared" si="4"/>
        <v>0</v>
      </c>
      <c r="E68" s="110">
        <f t="shared" si="4"/>
        <v>0</v>
      </c>
      <c r="F68" s="110">
        <f t="shared" si="4"/>
        <v>0</v>
      </c>
      <c r="G68" s="109"/>
      <c r="H68" s="111"/>
      <c r="I68" s="111"/>
      <c r="J68" s="106">
        <f t="shared" si="6"/>
        <v>0</v>
      </c>
      <c r="K68" s="111">
        <v>0</v>
      </c>
      <c r="L68" s="111">
        <v>0</v>
      </c>
    </row>
    <row r="69" spans="1:12" ht="30">
      <c r="A69" s="142" t="s">
        <v>264</v>
      </c>
      <c r="B69" s="103">
        <v>2001</v>
      </c>
      <c r="C69" s="101">
        <v>2019</v>
      </c>
      <c r="D69" s="109">
        <f t="shared" si="4"/>
        <v>0</v>
      </c>
      <c r="E69" s="110">
        <f t="shared" si="4"/>
        <v>0</v>
      </c>
      <c r="F69" s="110">
        <f t="shared" si="4"/>
        <v>0</v>
      </c>
      <c r="G69" s="109"/>
      <c r="H69" s="111"/>
      <c r="I69" s="111"/>
      <c r="J69" s="106">
        <f t="shared" si="6"/>
        <v>0</v>
      </c>
      <c r="K69" s="111">
        <v>0</v>
      </c>
      <c r="L69" s="111">
        <v>0</v>
      </c>
    </row>
    <row r="70" spans="1:12" ht="30">
      <c r="A70" s="108" t="s">
        <v>206</v>
      </c>
      <c r="B70" s="103">
        <v>2001</v>
      </c>
      <c r="C70" s="101">
        <v>2019</v>
      </c>
      <c r="D70" s="109">
        <f t="shared" si="4"/>
        <v>0</v>
      </c>
      <c r="E70" s="110">
        <f t="shared" si="4"/>
        <v>0</v>
      </c>
      <c r="F70" s="110">
        <f t="shared" si="4"/>
        <v>0</v>
      </c>
      <c r="G70" s="109"/>
      <c r="H70" s="111"/>
      <c r="I70" s="111"/>
      <c r="J70" s="106">
        <f t="shared" si="6"/>
        <v>0</v>
      </c>
      <c r="K70" s="111">
        <v>0</v>
      </c>
      <c r="L70" s="111">
        <v>0</v>
      </c>
    </row>
    <row r="71" spans="1:12" ht="15">
      <c r="A71" s="108" t="s">
        <v>267</v>
      </c>
      <c r="B71" s="103">
        <v>2001</v>
      </c>
      <c r="C71" s="101">
        <v>2019</v>
      </c>
      <c r="D71" s="109">
        <f t="shared" si="4"/>
        <v>0</v>
      </c>
      <c r="E71" s="110">
        <f t="shared" si="4"/>
        <v>0</v>
      </c>
      <c r="F71" s="110">
        <f t="shared" si="4"/>
        <v>0</v>
      </c>
      <c r="G71" s="109"/>
      <c r="H71" s="111"/>
      <c r="I71" s="111"/>
      <c r="J71" s="106">
        <f t="shared" si="6"/>
        <v>0</v>
      </c>
      <c r="K71" s="111">
        <v>0</v>
      </c>
      <c r="L71" s="111">
        <v>0</v>
      </c>
    </row>
    <row r="72" spans="1:14" ht="30">
      <c r="A72" s="108" t="s">
        <v>206</v>
      </c>
      <c r="B72" s="103">
        <v>2001</v>
      </c>
      <c r="C72" s="101">
        <v>2019</v>
      </c>
      <c r="D72" s="109">
        <f t="shared" si="4"/>
        <v>0</v>
      </c>
      <c r="E72" s="110">
        <f>H72+K72</f>
        <v>0</v>
      </c>
      <c r="F72" s="110">
        <f t="shared" si="4"/>
        <v>0</v>
      </c>
      <c r="G72" s="109"/>
      <c r="H72" s="111"/>
      <c r="I72" s="111"/>
      <c r="J72" s="106">
        <f t="shared" si="6"/>
        <v>0</v>
      </c>
      <c r="K72" s="111">
        <v>0</v>
      </c>
      <c r="L72" s="111">
        <v>0</v>
      </c>
      <c r="N72" s="112"/>
    </row>
    <row r="73" spans="1:14" ht="15">
      <c r="A73" s="108" t="s">
        <v>350</v>
      </c>
      <c r="B73" s="103">
        <v>2001</v>
      </c>
      <c r="C73" s="101">
        <v>2019</v>
      </c>
      <c r="D73" s="109">
        <f t="shared" si="4"/>
        <v>0</v>
      </c>
      <c r="E73" s="110">
        <f t="shared" si="4"/>
        <v>0</v>
      </c>
      <c r="F73" s="110">
        <f t="shared" si="4"/>
        <v>0</v>
      </c>
      <c r="G73" s="109"/>
      <c r="H73" s="111"/>
      <c r="I73" s="111"/>
      <c r="J73" s="106">
        <f>SUM(J75:J129)</f>
        <v>0</v>
      </c>
      <c r="K73" s="111">
        <v>0</v>
      </c>
      <c r="L73" s="111">
        <v>0</v>
      </c>
      <c r="N73" s="112"/>
    </row>
    <row r="74" spans="1:14" ht="15">
      <c r="A74" s="108" t="s">
        <v>351</v>
      </c>
      <c r="B74" s="103">
        <v>2001</v>
      </c>
      <c r="C74" s="101">
        <v>2019</v>
      </c>
      <c r="D74" s="109">
        <f t="shared" si="4"/>
        <v>0</v>
      </c>
      <c r="E74" s="110">
        <f t="shared" si="4"/>
        <v>0</v>
      </c>
      <c r="F74" s="110">
        <f t="shared" si="4"/>
        <v>0</v>
      </c>
      <c r="G74" s="109"/>
      <c r="H74" s="111"/>
      <c r="I74" s="111"/>
      <c r="J74" s="106"/>
      <c r="K74" s="111"/>
      <c r="L74" s="111"/>
      <c r="N74" s="112"/>
    </row>
    <row r="75" spans="1:14" ht="15">
      <c r="A75" s="108" t="s">
        <v>205</v>
      </c>
      <c r="B75" s="103">
        <v>2001</v>
      </c>
      <c r="C75" s="101">
        <v>2019</v>
      </c>
      <c r="D75" s="109">
        <f>G75+J75</f>
        <v>0</v>
      </c>
      <c r="E75" s="110">
        <f>H75+K75</f>
        <v>0</v>
      </c>
      <c r="F75" s="110">
        <f>I75+L75</f>
        <v>0</v>
      </c>
      <c r="G75" s="109"/>
      <c r="H75" s="111"/>
      <c r="I75" s="111"/>
      <c r="J75" s="106">
        <f>SUM(J76:J130)</f>
        <v>0</v>
      </c>
      <c r="K75" s="111">
        <v>0</v>
      </c>
      <c r="L75" s="111">
        <v>0</v>
      </c>
      <c r="N75" s="112"/>
    </row>
    <row r="76" spans="1:14" ht="15">
      <c r="A76" s="108" t="s">
        <v>198</v>
      </c>
      <c r="B76" s="103">
        <v>2001</v>
      </c>
      <c r="C76" s="101">
        <v>2019</v>
      </c>
      <c r="D76" s="109">
        <f t="shared" si="4"/>
        <v>0</v>
      </c>
      <c r="E76" s="110">
        <f t="shared" si="4"/>
        <v>0</v>
      </c>
      <c r="F76" s="110">
        <f>I76+L76</f>
        <v>0</v>
      </c>
      <c r="G76" s="109"/>
      <c r="H76" s="111"/>
      <c r="I76" s="111"/>
      <c r="J76" s="106">
        <f>SUM(J77:J131)</f>
        <v>0</v>
      </c>
      <c r="K76" s="111">
        <v>0</v>
      </c>
      <c r="L76" s="111">
        <v>0</v>
      </c>
      <c r="N76" s="53"/>
    </row>
    <row r="77" spans="1:12" ht="48.75" customHeight="1">
      <c r="A77" s="108" t="s">
        <v>268</v>
      </c>
      <c r="B77" s="103">
        <v>2001</v>
      </c>
      <c r="C77" s="101">
        <v>2019</v>
      </c>
      <c r="D77" s="109">
        <f t="shared" si="4"/>
        <v>0</v>
      </c>
      <c r="E77" s="110">
        <f t="shared" si="4"/>
        <v>0</v>
      </c>
      <c r="F77" s="110">
        <f t="shared" si="4"/>
        <v>0</v>
      </c>
      <c r="G77" s="109"/>
      <c r="H77" s="111"/>
      <c r="I77" s="111"/>
      <c r="J77" s="106">
        <f>SUM(J79:J133)</f>
        <v>0</v>
      </c>
      <c r="K77" s="111">
        <v>0</v>
      </c>
      <c r="L77" s="111">
        <v>0</v>
      </c>
    </row>
    <row r="78" spans="1:12" ht="30">
      <c r="A78" s="108" t="s">
        <v>352</v>
      </c>
      <c r="B78" s="103">
        <v>2001</v>
      </c>
      <c r="C78" s="101">
        <v>2019</v>
      </c>
      <c r="D78" s="109">
        <f>G78+J78</f>
        <v>0</v>
      </c>
      <c r="E78" s="110">
        <f>H78+K78</f>
        <v>0</v>
      </c>
      <c r="F78" s="110">
        <f>I78+L78</f>
        <v>0</v>
      </c>
      <c r="G78" s="109"/>
      <c r="H78" s="111"/>
      <c r="I78" s="111"/>
      <c r="J78" s="106">
        <f>SUM(J79:J133)</f>
        <v>0</v>
      </c>
      <c r="K78" s="111">
        <v>0</v>
      </c>
      <c r="L78" s="111">
        <v>0</v>
      </c>
    </row>
    <row r="79" spans="1:12" ht="15">
      <c r="A79" s="108" t="s">
        <v>156</v>
      </c>
      <c r="B79" s="103">
        <v>2001</v>
      </c>
      <c r="C79" s="101">
        <v>2019</v>
      </c>
      <c r="D79" s="109">
        <f>G79+J79</f>
        <v>0</v>
      </c>
      <c r="E79" s="110">
        <f t="shared" si="4"/>
        <v>0</v>
      </c>
      <c r="F79" s="110">
        <f t="shared" si="4"/>
        <v>0</v>
      </c>
      <c r="G79" s="109"/>
      <c r="H79" s="111"/>
      <c r="I79" s="111"/>
      <c r="J79" s="106">
        <f>SUM(J91:J134)</f>
        <v>0</v>
      </c>
      <c r="K79" s="111">
        <v>0</v>
      </c>
      <c r="L79" s="111">
        <v>0</v>
      </c>
    </row>
    <row r="80" spans="1:12" ht="15">
      <c r="A80" s="108" t="s">
        <v>158</v>
      </c>
      <c r="B80" s="103">
        <v>2001</v>
      </c>
      <c r="C80" s="101">
        <v>2019</v>
      </c>
      <c r="D80" s="109">
        <f>G80+J80</f>
        <v>0</v>
      </c>
      <c r="E80" s="110">
        <f aca="true" t="shared" si="7" ref="E80:F90">H80+K80</f>
        <v>0</v>
      </c>
      <c r="F80" s="110">
        <f t="shared" si="7"/>
        <v>0</v>
      </c>
      <c r="G80" s="109"/>
      <c r="H80" s="111"/>
      <c r="I80" s="111"/>
      <c r="J80" s="106">
        <f>SUM(J91:J136)</f>
        <v>0</v>
      </c>
      <c r="K80" s="111">
        <v>0</v>
      </c>
      <c r="L80" s="111">
        <v>0</v>
      </c>
    </row>
    <row r="81" spans="1:12" ht="30">
      <c r="A81" s="108" t="s">
        <v>353</v>
      </c>
      <c r="B81" s="103">
        <v>2001</v>
      </c>
      <c r="C81" s="101">
        <v>2019</v>
      </c>
      <c r="D81" s="109">
        <f>G81+J81</f>
        <v>0</v>
      </c>
      <c r="E81" s="110">
        <f t="shared" si="7"/>
        <v>0</v>
      </c>
      <c r="F81" s="110">
        <f t="shared" si="7"/>
        <v>0</v>
      </c>
      <c r="G81" s="109"/>
      <c r="H81" s="111"/>
      <c r="I81" s="111"/>
      <c r="J81" s="106">
        <f>SUM(J92:J137)</f>
        <v>0</v>
      </c>
      <c r="K81" s="111">
        <v>0</v>
      </c>
      <c r="L81" s="111">
        <v>0</v>
      </c>
    </row>
    <row r="82" spans="1:12" ht="15">
      <c r="A82" s="108" t="s">
        <v>354</v>
      </c>
      <c r="B82" s="103">
        <v>2001</v>
      </c>
      <c r="C82" s="101">
        <v>2019</v>
      </c>
      <c r="D82" s="109">
        <f>G82+J82</f>
        <v>0</v>
      </c>
      <c r="E82" s="110">
        <f t="shared" si="7"/>
        <v>0</v>
      </c>
      <c r="F82" s="110">
        <f t="shared" si="7"/>
        <v>0</v>
      </c>
      <c r="G82" s="109"/>
      <c r="H82" s="111"/>
      <c r="I82" s="111"/>
      <c r="J82" s="106">
        <f>SUM(J93:J138)</f>
        <v>0</v>
      </c>
      <c r="K82" s="111">
        <v>0</v>
      </c>
      <c r="L82" s="111">
        <v>0</v>
      </c>
    </row>
    <row r="83" spans="1:12" ht="150">
      <c r="A83" s="108" t="s">
        <v>324</v>
      </c>
      <c r="B83" s="103">
        <v>2001</v>
      </c>
      <c r="C83" s="101">
        <v>2019</v>
      </c>
      <c r="D83" s="109">
        <f>G83+J83</f>
        <v>0</v>
      </c>
      <c r="E83" s="110">
        <f t="shared" si="7"/>
        <v>0</v>
      </c>
      <c r="F83" s="110">
        <f t="shared" si="7"/>
        <v>0</v>
      </c>
      <c r="G83" s="109"/>
      <c r="H83" s="111"/>
      <c r="I83" s="111"/>
      <c r="J83" s="106">
        <v>0</v>
      </c>
      <c r="K83" s="111">
        <v>0</v>
      </c>
      <c r="L83" s="111">
        <v>0</v>
      </c>
    </row>
    <row r="84" spans="1:12" ht="15">
      <c r="A84" s="108" t="s">
        <v>325</v>
      </c>
      <c r="B84" s="103">
        <v>2001</v>
      </c>
      <c r="C84" s="101">
        <v>2019</v>
      </c>
      <c r="D84" s="109">
        <f aca="true" t="shared" si="8" ref="D84:D89">G84+J84</f>
        <v>0</v>
      </c>
      <c r="E84" s="110">
        <f t="shared" si="7"/>
        <v>0</v>
      </c>
      <c r="F84" s="110">
        <f t="shared" si="7"/>
        <v>0</v>
      </c>
      <c r="G84" s="109"/>
      <c r="H84" s="111"/>
      <c r="I84" s="111"/>
      <c r="J84" s="106"/>
      <c r="K84" s="111"/>
      <c r="L84" s="111"/>
    </row>
    <row r="85" spans="1:12" ht="45">
      <c r="A85" s="108" t="s">
        <v>326</v>
      </c>
      <c r="B85" s="103">
        <v>2001</v>
      </c>
      <c r="C85" s="101">
        <v>2019</v>
      </c>
      <c r="D85" s="109">
        <f t="shared" si="8"/>
        <v>0</v>
      </c>
      <c r="E85" s="110">
        <f t="shared" si="7"/>
        <v>0</v>
      </c>
      <c r="F85" s="110">
        <f t="shared" si="7"/>
        <v>0</v>
      </c>
      <c r="G85" s="109"/>
      <c r="H85" s="111"/>
      <c r="I85" s="111"/>
      <c r="J85" s="106">
        <v>0</v>
      </c>
      <c r="K85" s="111">
        <v>0</v>
      </c>
      <c r="L85" s="111">
        <v>0</v>
      </c>
    </row>
    <row r="86" spans="1:12" ht="15">
      <c r="A86" s="108" t="s">
        <v>327</v>
      </c>
      <c r="B86" s="103">
        <v>2001</v>
      </c>
      <c r="C86" s="101">
        <v>2019</v>
      </c>
      <c r="D86" s="109">
        <f t="shared" si="8"/>
        <v>0</v>
      </c>
      <c r="E86" s="110">
        <f t="shared" si="7"/>
        <v>0</v>
      </c>
      <c r="F86" s="110">
        <f t="shared" si="7"/>
        <v>0</v>
      </c>
      <c r="G86" s="109"/>
      <c r="H86" s="111"/>
      <c r="I86" s="111"/>
      <c r="J86" s="106">
        <v>0</v>
      </c>
      <c r="K86" s="111">
        <v>0</v>
      </c>
      <c r="L86" s="111">
        <v>0</v>
      </c>
    </row>
    <row r="87" spans="1:12" ht="83.25" customHeight="1">
      <c r="A87" s="108" t="s">
        <v>329</v>
      </c>
      <c r="B87" s="103">
        <v>2001</v>
      </c>
      <c r="C87" s="101">
        <v>2019</v>
      </c>
      <c r="D87" s="109">
        <f t="shared" si="8"/>
        <v>0</v>
      </c>
      <c r="E87" s="110">
        <f t="shared" si="7"/>
        <v>0</v>
      </c>
      <c r="F87" s="110">
        <f t="shared" si="7"/>
        <v>0</v>
      </c>
      <c r="G87" s="109"/>
      <c r="H87" s="111"/>
      <c r="I87" s="111"/>
      <c r="J87" s="106">
        <v>0</v>
      </c>
      <c r="K87" s="111">
        <v>0</v>
      </c>
      <c r="L87" s="111">
        <v>0</v>
      </c>
    </row>
    <row r="88" spans="1:12" ht="47.25" customHeight="1">
      <c r="A88" s="108" t="s">
        <v>330</v>
      </c>
      <c r="B88" s="103">
        <v>2001</v>
      </c>
      <c r="C88" s="101">
        <v>2019</v>
      </c>
      <c r="D88" s="109">
        <f t="shared" si="8"/>
        <v>0</v>
      </c>
      <c r="E88" s="110">
        <f t="shared" si="7"/>
        <v>0</v>
      </c>
      <c r="F88" s="110">
        <f t="shared" si="7"/>
        <v>0</v>
      </c>
      <c r="G88" s="109"/>
      <c r="H88" s="111"/>
      <c r="I88" s="111"/>
      <c r="J88" s="106">
        <v>0</v>
      </c>
      <c r="K88" s="111">
        <v>0</v>
      </c>
      <c r="L88" s="111">
        <v>0</v>
      </c>
    </row>
    <row r="89" spans="1:12" ht="48.75" customHeight="1">
      <c r="A89" s="108" t="s">
        <v>331</v>
      </c>
      <c r="B89" s="103"/>
      <c r="C89" s="101"/>
      <c r="D89" s="109">
        <f t="shared" si="8"/>
        <v>0</v>
      </c>
      <c r="E89" s="110">
        <f t="shared" si="7"/>
        <v>0</v>
      </c>
      <c r="F89" s="110">
        <f t="shared" si="7"/>
        <v>0</v>
      </c>
      <c r="G89" s="109"/>
      <c r="H89" s="111"/>
      <c r="I89" s="111"/>
      <c r="J89" s="106">
        <v>0</v>
      </c>
      <c r="K89" s="111">
        <v>0</v>
      </c>
      <c r="L89" s="111">
        <v>0</v>
      </c>
    </row>
    <row r="90" spans="1:12" ht="78" customHeight="1">
      <c r="A90" s="108" t="s">
        <v>332</v>
      </c>
      <c r="B90" s="103"/>
      <c r="C90" s="101"/>
      <c r="D90" s="109">
        <f>G90+J90</f>
        <v>0</v>
      </c>
      <c r="E90" s="110">
        <f t="shared" si="7"/>
        <v>0</v>
      </c>
      <c r="F90" s="110">
        <f t="shared" si="7"/>
        <v>0</v>
      </c>
      <c r="G90" s="109"/>
      <c r="H90" s="111"/>
      <c r="I90" s="111"/>
      <c r="J90" s="106">
        <v>0</v>
      </c>
      <c r="K90" s="111">
        <v>0</v>
      </c>
      <c r="L90" s="111">
        <v>0</v>
      </c>
    </row>
    <row r="96" ht="12.75">
      <c r="D96" t="s">
        <v>355</v>
      </c>
    </row>
  </sheetData>
  <sheetProtection/>
  <mergeCells count="11">
    <mergeCell ref="C8:C11"/>
    <mergeCell ref="D8:L8"/>
    <mergeCell ref="D9:F10"/>
    <mergeCell ref="G9:L9"/>
    <mergeCell ref="G10:I10"/>
    <mergeCell ref="J10:L10"/>
    <mergeCell ref="A3:L3"/>
    <mergeCell ref="A4:L4"/>
    <mergeCell ref="A5:L5"/>
    <mergeCell ref="A8:A11"/>
    <mergeCell ref="B8:B11"/>
  </mergeCells>
  <hyperlinks>
    <hyperlink ref="G10" r:id="rId1" display="consultantplus://offline/ref=838F91B6445C383068C9FF87801A905B05D7C2BA03DE6E11CC7160FBE7R6RFF"/>
    <hyperlink ref="J10" r:id="rId2" display="consultantplus://offline/ref=838F91B6445C383068C9FF87801A905B05D7C2BD04D86E11CC7160FBE7R6RFF"/>
  </hyperlinks>
  <printOptions/>
  <pageMargins left="0.2362204724409449" right="0.2362204724409449" top="0.2755905511811024" bottom="0.1968503937007874" header="0.1968503937007874" footer="0.1968503937007874"/>
  <pageSetup horizontalDpi="600" verticalDpi="600" orientation="landscape" paperSize="9" scale="75" r:id="rId3"/>
  <rowBreaks count="1" manualBreakCount="1">
    <brk id="3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Света</cp:lastModifiedBy>
  <cp:lastPrinted>2019-02-18T04:09:31Z</cp:lastPrinted>
  <dcterms:created xsi:type="dcterms:W3CDTF">2008-10-01T13:21:49Z</dcterms:created>
  <dcterms:modified xsi:type="dcterms:W3CDTF">2019-12-27T04:54:18Z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