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firstSheet="3" activeTab="6"/>
  </bookViews>
  <sheets>
    <sheet name="титульный лист" sheetId="1" r:id="rId1"/>
    <sheet name="деятельность учрежден" sheetId="2" r:id="rId2"/>
    <sheet name="финансовое состояние" sheetId="3" r:id="rId3"/>
    <sheet name="поступления и выбытия (2)" sheetId="4" r:id="rId4"/>
    <sheet name="ср-ва во врем распор" sheetId="5" r:id="rId5"/>
    <sheet name="справоч информац" sheetId="6" r:id="rId6"/>
    <sheet name="показатели выплат по 44фз (2)" sheetId="7" r:id="rId7"/>
  </sheets>
  <definedNames>
    <definedName name="_xlnm.Print_Titles" localSheetId="3">'поступления и выбытия (2)'!$7:$11</definedName>
    <definedName name="_xlnm.Print_Area" localSheetId="1">'деятельность учрежден'!$A$1:$DX$32</definedName>
    <definedName name="_xlnm.Print_Area" localSheetId="6">'показатели выплат по 44фз (2)'!$A$1:$L$54</definedName>
    <definedName name="_xlnm.Print_Area" localSheetId="3">'поступления и выбытия (2)'!$A$1:$AP$73</definedName>
    <definedName name="_xlnm.Print_Area" localSheetId="5">'справоч информац'!$A$1:$C$11</definedName>
    <definedName name="_xlnm.Print_Area" localSheetId="4">'ср-ва во врем распор'!$A$1:$C$15</definedName>
    <definedName name="_xlnm.Print_Area" localSheetId="0">'титульный лист'!$A$1:$DK$41</definedName>
    <definedName name="_xlnm.Print_Area" localSheetId="2">'финансовое состояние'!$A$1:$I$48</definedName>
  </definedNames>
  <calcPr fullCalcOnLoad="1"/>
</workbook>
</file>

<file path=xl/sharedStrings.xml><?xml version="1.0" encoding="utf-8"?>
<sst xmlns="http://schemas.openxmlformats.org/spreadsheetml/2006/main" count="463" uniqueCount="324">
  <si>
    <t>в том числе:</t>
  </si>
  <si>
    <t>всего</t>
  </si>
  <si>
    <t>Наименование показателя</t>
  </si>
  <si>
    <t>"СОГЛАСОВАНО"</t>
  </si>
  <si>
    <t>"УТВЕРЖДАЮ"</t>
  </si>
  <si>
    <t>Председатель Комитета по образованию Большереченского муниципального района Омской области</t>
  </si>
  <si>
    <t>В.А. Шульгина</t>
  </si>
  <si>
    <t>(подпись)</t>
  </si>
  <si>
    <t>(расшифровка подписи)</t>
  </si>
  <si>
    <t>"</t>
  </si>
  <si>
    <t xml:space="preserve"> г.</t>
  </si>
  <si>
    <t>План финансово-хозяйственной деятельности</t>
  </si>
  <si>
    <t>Форма по КФД</t>
  </si>
  <si>
    <t>января</t>
  </si>
  <si>
    <t>Дата</t>
  </si>
  <si>
    <t xml:space="preserve">Наименование </t>
  </si>
  <si>
    <t>по ОКПО</t>
  </si>
  <si>
    <t>муниципального</t>
  </si>
  <si>
    <t>учреждения</t>
  </si>
  <si>
    <t>(подразделения)</t>
  </si>
  <si>
    <t>ИНН/КПП</t>
  </si>
  <si>
    <t>Единица измерения: руб.</t>
  </si>
  <si>
    <t>по ОКЕИ</t>
  </si>
  <si>
    <t>383</t>
  </si>
  <si>
    <t xml:space="preserve">Наименование органа, </t>
  </si>
  <si>
    <t xml:space="preserve"> Комитета по образованию Большереченского муниципального района Омской области</t>
  </si>
  <si>
    <t>осуществляющего</t>
  </si>
  <si>
    <t xml:space="preserve">функции и полномочия </t>
  </si>
  <si>
    <t>учредителя</t>
  </si>
  <si>
    <t xml:space="preserve">Адрес фактического </t>
  </si>
  <si>
    <t>местонахождения</t>
  </si>
  <si>
    <t>мунципального</t>
  </si>
  <si>
    <t xml:space="preserve">учреждения </t>
  </si>
  <si>
    <t xml:space="preserve">I. Основные сведения о деятельности муниципального учреждения </t>
  </si>
  <si>
    <t>1.1. Цели деятельности муниципального учреждения:</t>
  </si>
  <si>
    <t xml:space="preserve">  - формирование общей культуры личности на основе усвоения обязательного минимума содержания образовательных программ;</t>
  </si>
  <si>
    <t xml:space="preserve">  - адаптация обучающихся к жизни в обществе;</t>
  </si>
  <si>
    <t xml:space="preserve">  - создание основ для осознанного выбора и последующего освоения профессиональных образовательных программ;</t>
  </si>
  <si>
    <t xml:space="preserve">  -воспитание гражданственности и любви к Родине, природе, семье, уважения к правам и свободам человека, трудолюбия</t>
  </si>
  <si>
    <t xml:space="preserve"> - сохранение и укрепление здоровья учащихся;</t>
  </si>
  <si>
    <t xml:space="preserve">  - создание условий для развития личности, ее самоопределения и самореализации</t>
  </si>
  <si>
    <t>1.2. Виды деятельности муниципального учреждения :</t>
  </si>
  <si>
    <t xml:space="preserve">  - дошкольное образование направленное на разностороннее развитие детей дошкольного возраста с учетом их возрастных и индивидуальных особенностей, в том числе достижение детьми дошкольного возраста уровня развития, необходимого и достаточного  для успешного освоения ими образовательных программ начального общего образования, на основе индивидуального подхода к детям дошкольного возраста и специфических для детей дошкольного возраста видов деятельности</t>
  </si>
  <si>
    <r>
      <t xml:space="preserve">   </t>
    </r>
    <r>
      <rPr>
        <sz val="11"/>
        <rFont val="Times New Roman"/>
        <family val="1"/>
      </rPr>
      <t>- основное общее образование направлено на становление и формирования личности обучающегося (формирование нравственных убеждений, эстетического вкуса и здорового образа жизни, высокой культуры межличностного и межэтнического общения, овладение основами наук, государственным языком Российской Федерации, навыками умственного и физического труда, развитие склонностей, интересов, способности к социальному самоопределению);</t>
    </r>
  </si>
  <si>
    <t xml:space="preserve">   - среднее общее образование направлено на дальнейшее становление и формирование личности обучающегося, развитие интереса к познованию и творческич способностей обучающегося, формирование навыков самостоятельной учебной деятельности на основе индивидуализации профессиональной ориентации содержания среднего общего образования, подготовку обучающегося к жизни в обществе, самостоятельному жизненному выбору, продолжению образования и началу профессиональной деятельности.</t>
  </si>
  <si>
    <t>1.3. Платные образовательные услуги:</t>
  </si>
  <si>
    <t xml:space="preserve">  - оказывать платные дополнительные образовательные услуги, не предусмотренные общеобразовательными программами обучающимся, населению, предприятиям и организациям на договорной основе: </t>
  </si>
  <si>
    <t xml:space="preserve"> - подоговорам и совместно с предприятиями, учреждениями, организациями проводить предпрофильную подготовку учащихся;</t>
  </si>
  <si>
    <t xml:space="preserve">  - изучать специальные дисциплины сверх часов и сверх программы по дисциплинам, ьпредусмотренным программой;</t>
  </si>
  <si>
    <t xml:space="preserve">  - организовывать курсы по подготовке к поступлению детей в первый класс;</t>
  </si>
  <si>
    <t xml:space="preserve">  - организовывать курсы по подготовке к поступлению в средние и высшие образовательные учреждения (репетиторство);</t>
  </si>
  <si>
    <t xml:space="preserve">  - организовывать курсы по овладению компьютерной грамотой для населения и обучающихся;</t>
  </si>
  <si>
    <t xml:space="preserve">  - создадавать кружки, секции, объединения сверх установленных тарификацией ставок на ведение внеклассной работы;</t>
  </si>
  <si>
    <t xml:space="preserve">  - оказывать услуги психолога, логопеда</t>
  </si>
  <si>
    <t xml:space="preserve">  - организация и подготовка семинаров, мастер - классов;</t>
  </si>
  <si>
    <t xml:space="preserve">  - иные услуги, приносящие доход</t>
  </si>
  <si>
    <r>
      <t xml:space="preserve">  </t>
    </r>
    <r>
      <rPr>
        <sz val="14"/>
        <rFont val="Calibri"/>
        <family val="2"/>
      </rPr>
      <t xml:space="preserve">• </t>
    </r>
    <r>
      <rPr>
        <sz val="11"/>
        <rFont val="Times New Roman"/>
        <family val="1"/>
      </rPr>
      <t>услуги спортивного, тренажерного залов;</t>
    </r>
  </si>
  <si>
    <r>
      <rPr>
        <sz val="14"/>
        <rFont val="Calibri"/>
        <family val="2"/>
      </rPr>
      <t xml:space="preserve">  • </t>
    </r>
    <r>
      <rPr>
        <sz val="11"/>
        <rFont val="Times New Roman"/>
        <family val="1"/>
      </rPr>
      <t>услуги столовой;</t>
    </r>
  </si>
  <si>
    <r>
      <t xml:space="preserve"> </t>
    </r>
    <r>
      <rPr>
        <sz val="14"/>
        <rFont val="Times New Roman"/>
        <family val="1"/>
      </rPr>
      <t xml:space="preserve"> •</t>
    </r>
    <r>
      <rPr>
        <sz val="11"/>
        <rFont val="Times New Roman"/>
        <family val="1"/>
      </rPr>
      <t xml:space="preserve"> транспортные услуги;</t>
    </r>
  </si>
  <si>
    <r>
      <t xml:space="preserve">  </t>
    </r>
    <r>
      <rPr>
        <sz val="14"/>
        <rFont val="Times New Roman"/>
        <family val="1"/>
      </rPr>
      <t xml:space="preserve"> • </t>
    </r>
    <r>
      <rPr>
        <sz val="11"/>
        <rFont val="Times New Roman"/>
        <family val="1"/>
      </rPr>
      <t>аренда актового зала, помещений;</t>
    </r>
  </si>
  <si>
    <t xml:space="preserve">  • видео,фото, издательско- полиграфические услуги;</t>
  </si>
  <si>
    <t xml:space="preserve">  • организация досуговой деятельности, включая проведение культурно - просвятительных, театрально - зрелищных, спортивных и физкультурно - оздоровительных мероприятий;</t>
  </si>
  <si>
    <t>2.</t>
  </si>
  <si>
    <t>Показатели финансового состояния учреждения</t>
  </si>
  <si>
    <t>Сумма</t>
  </si>
  <si>
    <t>I.</t>
  </si>
  <si>
    <t>Нефинансовые активы, всего:</t>
  </si>
  <si>
    <t>из них:</t>
  </si>
  <si>
    <t xml:space="preserve"> 1.1</t>
  </si>
  <si>
    <t>Общая балансовая стоимость недвижимого муниципального имущества, всего</t>
  </si>
  <si>
    <t xml:space="preserve"> 1.1.1</t>
  </si>
  <si>
    <t>Стоимость имущества, закрепленого собственником имущества за муниципальным учреждением на праве оперативного управления</t>
  </si>
  <si>
    <t xml:space="preserve"> 1.1.2</t>
  </si>
  <si>
    <t>Стоимость имущества, приобретенного муниципальным учреждением за счет выделенных собственником имущества учреждения средств</t>
  </si>
  <si>
    <t xml:space="preserve"> 1.1.3</t>
  </si>
  <si>
    <t>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</si>
  <si>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 xml:space="preserve"> 1.1.4</t>
  </si>
  <si>
    <t>Остаточная стоимость недвижимого муниципального имущества, 
всего</t>
  </si>
  <si>
    <t xml:space="preserve"> 1.2</t>
  </si>
  <si>
    <t>Общая балансовая стоимость движимого муниципального имущества, всего</t>
  </si>
  <si>
    <t xml:space="preserve"> 1.2.1</t>
  </si>
  <si>
    <t>Общая балансовая стоимость особо ценного движимого движимого  имущества</t>
  </si>
  <si>
    <t xml:space="preserve"> 1.2.2</t>
  </si>
  <si>
    <t>Остаточная стоимость особо ценого движимого имущества</t>
  </si>
  <si>
    <t>II.</t>
  </si>
  <si>
    <t>Финансовые активы, всего</t>
  </si>
  <si>
    <t xml:space="preserve"> 2.1</t>
  </si>
  <si>
    <t>Дебиторская задолженность по доходам</t>
  </si>
  <si>
    <t xml:space="preserve"> 2.2</t>
  </si>
  <si>
    <t>Дебиторская задолженность по выданным авансам</t>
  </si>
  <si>
    <t xml:space="preserve"> 2.2.1</t>
  </si>
  <si>
    <t>по выданным авансам на услуги связи</t>
  </si>
  <si>
    <t xml:space="preserve"> 2.2.2</t>
  </si>
  <si>
    <t xml:space="preserve">по выданным авансам на транспортные услуги </t>
  </si>
  <si>
    <t xml:space="preserve"> 2.2.3</t>
  </si>
  <si>
    <t>по выданным авансам на коммунальные услуги</t>
  </si>
  <si>
    <t xml:space="preserve"> 2.2.4</t>
  </si>
  <si>
    <t>по выданным авансам на услуги по содержанию имущества</t>
  </si>
  <si>
    <t xml:space="preserve"> 2.2.5</t>
  </si>
  <si>
    <t>по выданным авансам на прочие услуги</t>
  </si>
  <si>
    <t xml:space="preserve"> 2.2.6</t>
  </si>
  <si>
    <t>по выданным авансам на приобретение основных средств</t>
  </si>
  <si>
    <t xml:space="preserve"> 2.2.7</t>
  </si>
  <si>
    <t>по выданным авансам на приобретение нематериальных активов</t>
  </si>
  <si>
    <t xml:space="preserve"> 2.2.8</t>
  </si>
  <si>
    <t>по выданным авансам на приобретение непроизведенных активов</t>
  </si>
  <si>
    <t xml:space="preserve"> 2.2.9</t>
  </si>
  <si>
    <t>по выданным авансам на приобретение материальных запасов</t>
  </si>
  <si>
    <t xml:space="preserve"> 2.2.10</t>
  </si>
  <si>
    <t>по выданным авансам на прочие расходы</t>
  </si>
  <si>
    <t>III.</t>
  </si>
  <si>
    <t>Обязательства, всего</t>
  </si>
  <si>
    <t xml:space="preserve"> 3.1</t>
  </si>
  <si>
    <t>Просроченная кредиторская задолженность</t>
  </si>
  <si>
    <t xml:space="preserve"> 3.2</t>
  </si>
  <si>
    <t>Кредиторская задолженность по расчетам с поставщиками и подрядчиками всего:</t>
  </si>
  <si>
    <t xml:space="preserve"> 3.2.1</t>
  </si>
  <si>
    <t xml:space="preserve"> 3.2.2</t>
  </si>
  <si>
    <t>по оплате услуг связи</t>
  </si>
  <si>
    <t xml:space="preserve"> 3.2.3</t>
  </si>
  <si>
    <t>по оплате транспортных услуг</t>
  </si>
  <si>
    <t xml:space="preserve"> 3.2.4</t>
  </si>
  <si>
    <t>по оплате коммунальных услуг</t>
  </si>
  <si>
    <t xml:space="preserve"> 3.2.5</t>
  </si>
  <si>
    <t>по оплате услуг по содержанию имущества</t>
  </si>
  <si>
    <t xml:space="preserve"> 3.2.6</t>
  </si>
  <si>
    <t>по оплате прочих услуг</t>
  </si>
  <si>
    <t xml:space="preserve"> 3.2.7</t>
  </si>
  <si>
    <t>по приобретению основных средств</t>
  </si>
  <si>
    <t xml:space="preserve"> 3.2.8</t>
  </si>
  <si>
    <t>по приобретению нематериальных активов</t>
  </si>
  <si>
    <t xml:space="preserve"> 3.2.9</t>
  </si>
  <si>
    <t>по приобретению непроизведенных активов</t>
  </si>
  <si>
    <t xml:space="preserve"> 3.2.10</t>
  </si>
  <si>
    <t>по приобретению материальных запасов</t>
  </si>
  <si>
    <t xml:space="preserve"> 3.2.11</t>
  </si>
  <si>
    <t>по оплате прочих расходов</t>
  </si>
  <si>
    <t xml:space="preserve"> 3.2.12</t>
  </si>
  <si>
    <t>по платежам в бюджет</t>
  </si>
  <si>
    <t xml:space="preserve"> 3.2.13</t>
  </si>
  <si>
    <t>по прочим расчетам с кредиторами</t>
  </si>
  <si>
    <t>Таблица 2</t>
  </si>
  <si>
    <t>Показатели по поступлениям</t>
  </si>
  <si>
    <t>и выплатам учреждения (подразделения)</t>
  </si>
  <si>
    <t>(в ред. Приказа Минфина России от 29.08.2016 N 142н)</t>
  </si>
  <si>
    <t>Код строки</t>
  </si>
  <si>
    <t>Код по бюджетной классификации Российской Федерации</t>
  </si>
  <si>
    <t>КОСГУ</t>
  </si>
  <si>
    <t>Объем финансового обеспечения, руб. (с точностью до двух знаков после запятой - 0,00)</t>
  </si>
  <si>
    <t>субсидии на финансовое обеспечение выполнения муниципального задания из бюджетов всех уровней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</si>
  <si>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</si>
  <si>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</si>
  <si>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</si>
  <si>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</si>
  <si>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</si>
  <si>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от иной приносящей доход деятельности</t>
  </si>
  <si>
    <t>из них гранты</t>
  </si>
  <si>
    <t>6.1</t>
  </si>
  <si>
    <t>6.2</t>
  </si>
  <si>
    <t>6.3</t>
  </si>
  <si>
    <t>6.4</t>
  </si>
  <si>
    <t>Поступления от доходов, всего:</t>
  </si>
  <si>
    <t>X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</si>
  <si>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</si>
  <si>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</si>
  <si>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</si>
  <si>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</si>
  <si>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</si>
  <si>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</si>
  <si>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</si>
  <si>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</si>
  <si>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</si>
  <si>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 xml:space="preserve">оплата труда  </t>
  </si>
  <si>
    <t>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</si>
  <si>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</si>
  <si>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</si>
  <si>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налог на имущество</t>
  </si>
  <si>
    <t>налог на землю</t>
  </si>
  <si>
    <t>транспортный нолог</t>
  </si>
  <si>
    <t>оплата госпошлины, прочих налогов</t>
  </si>
  <si>
    <t>безвозмездные перечисления организациям</t>
  </si>
  <si>
    <t>прочие расходы (кроме расходов на закупку товаров, работ, услуг)</t>
  </si>
  <si>
    <t>степендии</t>
  </si>
  <si>
    <t>расходы на закупку товаров, работ, услуг, всего</t>
  </si>
  <si>
    <t>Услуги связи</t>
  </si>
  <si>
    <t>Транспортные услуги</t>
  </si>
  <si>
    <t>Коммунальные услуги</t>
  </si>
  <si>
    <t>Арендная плата</t>
  </si>
  <si>
    <t>Работы, услуги по содержанию имущества</t>
  </si>
  <si>
    <t>Прочие работы, услуги</t>
  </si>
  <si>
    <t>Прочие расходы на закупку товаров, работ, услуг</t>
  </si>
  <si>
    <t>Увеличение стоимости основных средств</t>
  </si>
  <si>
    <t>Увеличение стоимости материальных запасов</t>
  </si>
  <si>
    <t>Приобретение продуктов питания</t>
  </si>
  <si>
    <t>Приобретение прочих расходных материалов</t>
  </si>
  <si>
    <t>Приобретение ГСМ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</si>
  <si>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</si>
  <si>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</si>
  <si>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</si>
  <si>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</si>
  <si>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</si>
  <si>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</si>
  <si>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</si>
  <si>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</si>
  <si>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Таблица 3.</t>
  </si>
  <si>
    <t>Сведения о средствах, поступающих</t>
  </si>
  <si>
    <t xml:space="preserve">            во временное распоряжение учреждения (подразделения)</t>
  </si>
  <si>
    <t xml:space="preserve">                       (очередной финансовый год)</t>
  </si>
  <si>
    <t>Сумма (руб., с точностью до двух знаков после запятой - 0,00)</t>
  </si>
  <si>
    <t>Поступление</t>
  </si>
  <si>
    <t>Выбытие</t>
  </si>
  <si>
    <t>Таблица 4.</t>
  </si>
  <si>
    <t>Справочная информация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</si>
  <si>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</si>
  <si>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</si>
  <si>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</si>
  <si>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</si>
  <si>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Показатели выплат по расходам</t>
  </si>
  <si>
    <t>на закупку товаров, работ, услуг учреждения (подразделения)</t>
  </si>
  <si>
    <t>на 01.01.2017 г.</t>
  </si>
  <si>
    <t>Таблица 2.1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</si>
  <si>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</si>
  <si>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</si>
  <si>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</si>
  <si>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</si>
  <si>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</si>
  <si>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на 2018 год</t>
  </si>
  <si>
    <t>на 2019 год</t>
  </si>
  <si>
    <t>Выплаты по расходам на закупку товаров, работ, услуг всего:</t>
  </si>
  <si>
    <t>в том числе: на оплату контрактов и договоров заключенных до начала очередного финансового года:</t>
  </si>
  <si>
    <t>Услуги местной и внутризонновой связи (телефон)</t>
  </si>
  <si>
    <t>Электроснабжение</t>
  </si>
  <si>
    <t>Водоснабжение, водоотведение</t>
  </si>
  <si>
    <t>Теплоэнергия</t>
  </si>
  <si>
    <t>Медицинский осмотр сотрудниуов</t>
  </si>
  <si>
    <t>Профессиональная гигиеническая подготовка работников</t>
  </si>
  <si>
    <t>Услуги по перевозке детей</t>
  </si>
  <si>
    <t>Услуги по вневедомственной охране</t>
  </si>
  <si>
    <t>Установка видеонаблюдения</t>
  </si>
  <si>
    <t>Ремонт тахографа</t>
  </si>
  <si>
    <t xml:space="preserve">Вывоз ТБО </t>
  </si>
  <si>
    <t>ТО автоматической пожарной сигнализации (АПС)</t>
  </si>
  <si>
    <t>Услуги по техническому обслуживанию исправных и работоспособных установок охранной сигнализации</t>
  </si>
  <si>
    <t>Приобретение ОС</t>
  </si>
  <si>
    <t>Продукты питания</t>
  </si>
  <si>
    <t>Приобретение канцелярских товаров, строительных материалов, прочих расходных материалов, запчастей</t>
  </si>
  <si>
    <t>на закупку товаров работ, услуг по году начала закупки:</t>
  </si>
  <si>
    <t>теплоснабжение</t>
  </si>
  <si>
    <t>Абоненская плата за услуги связи</t>
  </si>
  <si>
    <t>Интернет</t>
  </si>
  <si>
    <t>Почтовые услуги</t>
  </si>
  <si>
    <t>Услуги дезинсекции и дератизации</t>
  </si>
  <si>
    <t>Прочие расходы</t>
  </si>
  <si>
    <t>Ремонт помещений здания туалетных комнат в групповых помещениях</t>
  </si>
  <si>
    <t>Повышение квалификации педагогов</t>
  </si>
  <si>
    <t>Обучение прочего персонала</t>
  </si>
  <si>
    <t>Приобретение канцелярских товаров, строительных материалов, прочих расходных материалов, запчаслей</t>
  </si>
  <si>
    <t>Приобретение учебников и учебных пособий, средств обучения, игр, игрушек, в соответствии с требованиями ФГОС ДОУ</t>
  </si>
  <si>
    <t>Приобретение чистящих и дезинфецирующих, хозяйственных средств</t>
  </si>
  <si>
    <t>Директор Муниципального бюджетного  общеобразовательного  учреждения "Старокарасукской средней общеобразовательной школы"</t>
  </si>
  <si>
    <t>Муниципальное бюджетное  общеобразовательное  учреждение "Старокарасукская средняя общеобразовательная школа"</t>
  </si>
  <si>
    <t>5510005213/551001001</t>
  </si>
  <si>
    <t>52320191</t>
  </si>
  <si>
    <t>646686, Омская область,  Большереченский район, с.Старокарасук, ул.Ленинградская, 6;</t>
  </si>
  <si>
    <t>646686, Омская область,  Большереченский район, д. Черново, ул. Центральная,27;</t>
  </si>
  <si>
    <t xml:space="preserve">    - начальное общее образование направлено на формирование личности  развитие его индивидуальных способностей, положительной мотивации и умений в учебной деятельности (овладение чтением, письмом, счетом,основными навыками учебной деятельности, элементами теоритеческого мышления, простейшими навыками самоконтроля, культурой поведения и речи, основами личной гигиены и здорового образа жизни;</t>
  </si>
  <si>
    <t xml:space="preserve">оплата труда и начисления на выплаты по оплате труда </t>
  </si>
  <si>
    <t>А.Ж. Жубанищев</t>
  </si>
  <si>
    <t>09</t>
  </si>
  <si>
    <t>18</t>
  </si>
  <si>
    <t>09.01.2018</t>
  </si>
  <si>
    <t>на 09.01. 2018 г.</t>
  </si>
  <si>
    <t>субсидии из бюджета  области на обеспечение муниципального задания код субсидии 504.10.0205</t>
  </si>
  <si>
    <t>субсидии из бюджета  области на обеспечение муниципального задания код субсидии 504.10.0297</t>
  </si>
  <si>
    <t>субсидии из областного бюджета на обеспечение муниципального задания код субсидии 504.10.7132</t>
  </si>
  <si>
    <t>субсидии из бюджета  области на обеспечение муниципального задания код субсидии 504.10.0780</t>
  </si>
  <si>
    <t>субсидии из местного бюджета на обеспечение муниципального задания код субсидии 504.100055</t>
  </si>
  <si>
    <t>субсидии из областного бюджета на обеспечение муниципального задания код субсидии504.10.0179</t>
  </si>
  <si>
    <t>субсидии из местного бюджета на обеспечение муниципального задания код субсидии 504.10.0185</t>
  </si>
  <si>
    <t>субсидии из местного бюджета на обеспечение муниципального задания код субсидии 504.10.0780</t>
  </si>
  <si>
    <t>субсидии из местного бюджета на обеспечение муниципального задания код субсидии 504.10.7132</t>
  </si>
  <si>
    <t>субсидии из местного бюджета на обеспечение муниципального задания код субсидии 504.10.0179</t>
  </si>
  <si>
    <t>субсидии из местного бюджета на обеспечение муниципального задания код субсидии 504.10.0055</t>
  </si>
  <si>
    <t>субсидии из местного бюджета на обеспечение муниципального задания код субсидии 504.10.0237</t>
  </si>
  <si>
    <t>6.5</t>
  </si>
  <si>
    <t>6.6</t>
  </si>
  <si>
    <t>6.7</t>
  </si>
  <si>
    <t>6.8</t>
  </si>
  <si>
    <t>7</t>
  </si>
  <si>
    <t>11.1</t>
  </si>
  <si>
    <t>11.2</t>
  </si>
  <si>
    <t>12</t>
  </si>
  <si>
    <t>12.1</t>
  </si>
  <si>
    <t>12.2</t>
  </si>
  <si>
    <t>12.3</t>
  </si>
  <si>
    <t>12.4</t>
  </si>
  <si>
    <t>12.5</t>
  </si>
  <si>
    <t>12.6</t>
  </si>
  <si>
    <t>12.7</t>
  </si>
  <si>
    <t>12.8</t>
  </si>
  <si>
    <t>13</t>
  </si>
  <si>
    <t>13.1</t>
  </si>
  <si>
    <t>13.2</t>
  </si>
  <si>
    <t>13.3</t>
  </si>
  <si>
    <t>13.4</t>
  </si>
  <si>
    <t>13.5</t>
  </si>
  <si>
    <t>13.6</t>
  </si>
  <si>
    <t>13.7</t>
  </si>
  <si>
    <t>13.8</t>
  </si>
  <si>
    <t>Субсидии на финансовое обеспечение выполнения муниципального задания</t>
  </si>
  <si>
    <t>услуга1 (родительская плата за питание)</t>
  </si>
  <si>
    <t>услуга2</t>
  </si>
  <si>
    <t>иные выплаты персоналу учреждений, за исключением фонда оплаты труда</t>
  </si>
  <si>
    <t>Пособия по социальной помощи населению</t>
  </si>
  <si>
    <t>Иные выплаты населению</t>
  </si>
  <si>
    <t>оплата пени, штрафов</t>
  </si>
  <si>
    <t>Иные выплаты, за исключением фонда оплаты труда
учреждений, лицам, привлекаемым согласно законодательству
для выполнения отдельных полномочий</t>
  </si>
  <si>
    <t>Приобретение угля</t>
  </si>
  <si>
    <t>Приобретение дров</t>
  </si>
  <si>
    <t>субсидии на финансовое обеспечение выполнения муниципального задания из бюджетов всех уровней 2019г.</t>
  </si>
  <si>
    <t>субсидии на финансовое обеспечение выполнения муниципального задания из бюджетов всех уровней 2020 г.</t>
  </si>
  <si>
    <t xml:space="preserve">                   на 09 января 2018 г.</t>
  </si>
  <si>
    <t>Дератизация</t>
  </si>
  <si>
    <t>на 2020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</si>
</sst>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4"/>
      <name val="Calibri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1"/>
      <name val="Times New Roman"/>
      <family val="1"/>
    </font>
    <font>
      <b/>
      <sz val="11"/>
      <color indexed="12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36"/>
      <name val="Times New Roman"/>
      <family val="1"/>
    </font>
    <font>
      <sz val="11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7030A0"/>
      <name val="Times New Roman"/>
      <family val="1"/>
    </font>
    <font>
      <sz val="11"/>
      <color rgb="FF7030A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49" fontId="5" fillId="0" borderId="0" xfId="0" applyNumberFormat="1" applyFont="1" applyFill="1" applyBorder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 wrapText="1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wrapText="1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49" fontId="2" fillId="0" borderId="0" xfId="0" applyNumberFormat="1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9" fillId="33" borderId="12" xfId="0" applyFont="1" applyFill="1" applyBorder="1" applyAlignment="1">
      <alignment/>
    </xf>
    <xf numFmtId="4" fontId="0" fillId="33" borderId="12" xfId="0" applyNumberFormat="1" applyFill="1" applyBorder="1" applyAlignment="1">
      <alignment horizontal="right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0" fontId="0" fillId="34" borderId="12" xfId="0" applyFill="1" applyBorder="1" applyAlignment="1">
      <alignment/>
    </xf>
    <xf numFmtId="4" fontId="0" fillId="34" borderId="12" xfId="0" applyNumberFormat="1" applyFill="1" applyBorder="1" applyAlignment="1">
      <alignment/>
    </xf>
    <xf numFmtId="14" fontId="0" fillId="0" borderId="12" xfId="0" applyNumberFormat="1" applyBorder="1" applyAlignment="1">
      <alignment/>
    </xf>
    <xf numFmtId="4" fontId="0" fillId="0" borderId="0" xfId="0" applyNumberFormat="1" applyAlignment="1">
      <alignment/>
    </xf>
    <xf numFmtId="4" fontId="0" fillId="33" borderId="12" xfId="0" applyNumberFormat="1" applyFill="1" applyBorder="1" applyAlignment="1">
      <alignment/>
    </xf>
    <xf numFmtId="16" fontId="0" fillId="35" borderId="12" xfId="0" applyNumberFormat="1" applyFill="1" applyBorder="1" applyAlignment="1">
      <alignment/>
    </xf>
    <xf numFmtId="4" fontId="0" fillId="35" borderId="12" xfId="0" applyNumberFormat="1" applyFill="1" applyBorder="1" applyAlignment="1">
      <alignment/>
    </xf>
    <xf numFmtId="0" fontId="0" fillId="35" borderId="12" xfId="0" applyFill="1" applyBorder="1" applyAlignment="1">
      <alignment/>
    </xf>
    <xf numFmtId="0" fontId="10" fillId="0" borderId="0" xfId="0" applyFont="1" applyAlignment="1">
      <alignment/>
    </xf>
    <xf numFmtId="14" fontId="0" fillId="35" borderId="12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9" fillId="0" borderId="0" xfId="0" applyFont="1" applyAlignment="1">
      <alignment/>
    </xf>
    <xf numFmtId="4" fontId="9" fillId="0" borderId="0" xfId="0" applyNumberFormat="1" applyFont="1" applyAlignment="1">
      <alignment/>
    </xf>
    <xf numFmtId="0" fontId="2" fillId="36" borderId="0" xfId="0" applyFont="1" applyFill="1" applyAlignment="1">
      <alignment/>
    </xf>
    <xf numFmtId="0" fontId="2" fillId="36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36" borderId="0" xfId="0" applyFont="1" applyFill="1" applyAlignment="1">
      <alignment horizontal="justify"/>
    </xf>
    <xf numFmtId="0" fontId="2" fillId="36" borderId="0" xfId="0" applyFont="1" applyFill="1" applyAlignment="1">
      <alignment horizontal="right"/>
    </xf>
    <xf numFmtId="0" fontId="3" fillId="36" borderId="0" xfId="0" applyFont="1" applyFill="1" applyAlignment="1">
      <alignment/>
    </xf>
    <xf numFmtId="0" fontId="2" fillId="36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36" borderId="12" xfId="0" applyFont="1" applyFill="1" applyBorder="1" applyAlignment="1">
      <alignment horizontal="center" vertical="center" wrapText="1"/>
    </xf>
    <xf numFmtId="164" fontId="2" fillId="36" borderId="0" xfId="0" applyNumberFormat="1" applyFont="1" applyFill="1" applyAlignment="1">
      <alignment/>
    </xf>
    <xf numFmtId="1" fontId="2" fillId="36" borderId="12" xfId="0" applyNumberFormat="1" applyFont="1" applyFill="1" applyBorder="1" applyAlignment="1">
      <alignment horizontal="center" vertical="center" wrapText="1"/>
    </xf>
    <xf numFmtId="1" fontId="3" fillId="36" borderId="12" xfId="0" applyNumberFormat="1" applyFont="1" applyFill="1" applyBorder="1" applyAlignment="1">
      <alignment horizontal="center" vertical="center" wrapText="1"/>
    </xf>
    <xf numFmtId="49" fontId="2" fillId="36" borderId="1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vertical="top" wrapText="1"/>
    </xf>
    <xf numFmtId="0" fontId="3" fillId="36" borderId="12" xfId="0" applyFont="1" applyFill="1" applyBorder="1" applyAlignment="1">
      <alignment horizontal="center" wrapText="1"/>
    </xf>
    <xf numFmtId="0" fontId="3" fillId="36" borderId="12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/>
    </xf>
    <xf numFmtId="4" fontId="52" fillId="36" borderId="0" xfId="0" applyNumberFormat="1" applyFont="1" applyFill="1" applyAlignment="1">
      <alignment/>
    </xf>
    <xf numFmtId="0" fontId="2" fillId="36" borderId="12" xfId="0" applyFont="1" applyFill="1" applyBorder="1" applyAlignment="1">
      <alignment horizontal="center" vertical="top" wrapText="1"/>
    </xf>
    <xf numFmtId="4" fontId="2" fillId="0" borderId="12" xfId="0" applyNumberFormat="1" applyFont="1" applyFill="1" applyBorder="1" applyAlignment="1">
      <alignment/>
    </xf>
    <xf numFmtId="0" fontId="2" fillId="36" borderId="12" xfId="0" applyFont="1" applyFill="1" applyBorder="1" applyAlignment="1">
      <alignment/>
    </xf>
    <xf numFmtId="0" fontId="2" fillId="36" borderId="12" xfId="0" applyFont="1" applyFill="1" applyBorder="1" applyAlignment="1">
      <alignment vertical="top" wrapText="1"/>
    </xf>
    <xf numFmtId="4" fontId="2" fillId="36" borderId="0" xfId="0" applyNumberFormat="1" applyFont="1" applyFill="1" applyAlignment="1">
      <alignment/>
    </xf>
    <xf numFmtId="0" fontId="2" fillId="36" borderId="12" xfId="0" applyFont="1" applyFill="1" applyBorder="1" applyAlignment="1">
      <alignment horizontal="right" vertical="top" wrapText="1"/>
    </xf>
    <xf numFmtId="4" fontId="3" fillId="36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2" fillId="36" borderId="0" xfId="0" applyNumberFormat="1" applyFont="1" applyFill="1" applyBorder="1" applyAlignment="1">
      <alignment/>
    </xf>
    <xf numFmtId="0" fontId="2" fillId="36" borderId="0" xfId="0" applyFont="1" applyFill="1" applyBorder="1" applyAlignment="1">
      <alignment/>
    </xf>
    <xf numFmtId="4" fontId="2" fillId="0" borderId="0" xfId="0" applyNumberFormat="1" applyFont="1" applyFill="1" applyAlignment="1">
      <alignment/>
    </xf>
    <xf numFmtId="0" fontId="4" fillId="36" borderId="12" xfId="0" applyFont="1" applyFill="1" applyBorder="1" applyAlignment="1">
      <alignment horizontal="center" vertical="center" wrapText="1"/>
    </xf>
    <xf numFmtId="0" fontId="4" fillId="36" borderId="0" xfId="0" applyFont="1" applyFill="1" applyAlignment="1">
      <alignment horizontal="center" vertical="center"/>
    </xf>
    <xf numFmtId="4" fontId="2" fillId="36" borderId="12" xfId="0" applyNumberFormat="1" applyFont="1" applyFill="1" applyBorder="1" applyAlignment="1">
      <alignment vertical="top" wrapText="1"/>
    </xf>
    <xf numFmtId="0" fontId="13" fillId="36" borderId="0" xfId="0" applyFont="1" applyFill="1" applyAlignment="1">
      <alignment/>
    </xf>
    <xf numFmtId="0" fontId="52" fillId="36" borderId="0" xfId="0" applyFont="1" applyFill="1" applyAlignment="1">
      <alignment/>
    </xf>
    <xf numFmtId="0" fontId="53" fillId="36" borderId="0" xfId="0" applyFont="1" applyFill="1" applyAlignment="1">
      <alignment/>
    </xf>
    <xf numFmtId="0" fontId="4" fillId="36" borderId="12" xfId="0" applyFont="1" applyFill="1" applyBorder="1" applyAlignment="1">
      <alignment horizontal="center" vertical="top" wrapText="1"/>
    </xf>
    <xf numFmtId="0" fontId="4" fillId="36" borderId="0" xfId="0" applyFont="1" applyFill="1" applyAlignment="1">
      <alignment/>
    </xf>
    <xf numFmtId="0" fontId="12" fillId="36" borderId="12" xfId="42" applyFont="1" applyFill="1" applyBorder="1" applyAlignment="1" applyProtection="1">
      <alignment vertical="top" wrapText="1"/>
      <protection/>
    </xf>
    <xf numFmtId="0" fontId="14" fillId="0" borderId="0" xfId="0" applyFont="1" applyAlignment="1">
      <alignment horizontal="justify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5" fillId="37" borderId="0" xfId="0" applyFont="1" applyFill="1" applyAlignment="1">
      <alignment horizontal="right" vertical="center"/>
    </xf>
    <xf numFmtId="0" fontId="14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vertical="center" wrapText="1"/>
    </xf>
    <xf numFmtId="0" fontId="15" fillId="0" borderId="12" xfId="0" applyFont="1" applyBorder="1" applyAlignment="1">
      <alignment horizontal="center" vertical="center" wrapText="1"/>
    </xf>
    <xf numFmtId="4" fontId="15" fillId="7" borderId="12" xfId="0" applyNumberFormat="1" applyFont="1" applyFill="1" applyBorder="1" applyAlignment="1">
      <alignment vertical="center" wrapText="1"/>
    </xf>
    <xf numFmtId="4" fontId="15" fillId="0" borderId="12" xfId="0" applyNumberFormat="1" applyFont="1" applyFill="1" applyBorder="1" applyAlignment="1">
      <alignment vertical="center" wrapText="1"/>
    </xf>
    <xf numFmtId="4" fontId="15" fillId="4" borderId="12" xfId="0" applyNumberFormat="1" applyFont="1" applyFill="1" applyBorder="1" applyAlignment="1">
      <alignment vertical="center" wrapText="1"/>
    </xf>
    <xf numFmtId="4" fontId="15" fillId="36" borderId="12" xfId="0" applyNumberFormat="1" applyFont="1" applyFill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4" fontId="14" fillId="4" borderId="12" xfId="0" applyNumberFormat="1" applyFont="1" applyFill="1" applyBorder="1" applyAlignment="1">
      <alignment vertical="center" wrapText="1"/>
    </xf>
    <xf numFmtId="4" fontId="14" fillId="0" borderId="12" xfId="0" applyNumberFormat="1" applyFont="1" applyFill="1" applyBorder="1" applyAlignment="1">
      <alignment vertical="center" wrapText="1"/>
    </xf>
    <xf numFmtId="4" fontId="14" fillId="0" borderId="12" xfId="0" applyNumberFormat="1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2" xfId="0" applyFont="1" applyBorder="1" applyAlignment="1">
      <alignment vertical="center" wrapText="1"/>
    </xf>
    <xf numFmtId="0" fontId="14" fillId="0" borderId="12" xfId="0" applyFont="1" applyFill="1" applyBorder="1" applyAlignment="1">
      <alignment vertical="center" wrapText="1"/>
    </xf>
    <xf numFmtId="0" fontId="0" fillId="4" borderId="12" xfId="0" applyFill="1" applyBorder="1" applyAlignment="1">
      <alignment/>
    </xf>
    <xf numFmtId="0" fontId="0" fillId="0" borderId="0" xfId="0" applyAlignment="1">
      <alignment wrapText="1"/>
    </xf>
    <xf numFmtId="4" fontId="2" fillId="36" borderId="14" xfId="0" applyNumberFormat="1" applyFont="1" applyFill="1" applyBorder="1" applyAlignment="1">
      <alignment horizontal="right" wrapText="1"/>
    </xf>
    <xf numFmtId="4" fontId="2" fillId="36" borderId="13" xfId="0" applyNumberFormat="1" applyFont="1" applyFill="1" applyBorder="1" applyAlignment="1">
      <alignment horizontal="right" wrapText="1"/>
    </xf>
    <xf numFmtId="4" fontId="2" fillId="36" borderId="12" xfId="0" applyNumberFormat="1" applyFont="1" applyFill="1" applyBorder="1" applyAlignment="1">
      <alignment horizontal="right" wrapText="1"/>
    </xf>
    <xf numFmtId="4" fontId="2" fillId="0" borderId="14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4" fontId="3" fillId="36" borderId="12" xfId="0" applyNumberFormat="1" applyFont="1" applyFill="1" applyBorder="1" applyAlignment="1">
      <alignment horizontal="right" wrapText="1"/>
    </xf>
    <xf numFmtId="0" fontId="2" fillId="36" borderId="12" xfId="0" applyFont="1" applyFill="1" applyBorder="1" applyAlignment="1">
      <alignment horizontal="center" wrapText="1"/>
    </xf>
    <xf numFmtId="0" fontId="2" fillId="36" borderId="12" xfId="0" applyFont="1" applyFill="1" applyBorder="1" applyAlignment="1">
      <alignment horizontal="right" wrapText="1"/>
    </xf>
    <xf numFmtId="0" fontId="2" fillId="36" borderId="12" xfId="0" applyFont="1" applyFill="1" applyBorder="1" applyAlignment="1">
      <alignment wrapText="1"/>
    </xf>
    <xf numFmtId="4" fontId="2" fillId="36" borderId="12" xfId="0" applyNumberFormat="1" applyFont="1" applyFill="1" applyBorder="1" applyAlignment="1">
      <alignment horizontal="right" vertical="top" wrapText="1"/>
    </xf>
    <xf numFmtId="0" fontId="3" fillId="36" borderId="12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2" fillId="36" borderId="0" xfId="0" applyFont="1" applyFill="1" applyAlignment="1">
      <alignment horizontal="right"/>
    </xf>
    <xf numFmtId="0" fontId="2" fillId="36" borderId="0" xfId="0" applyFont="1" applyFill="1" applyAlignment="1">
      <alignment horizontal="center"/>
    </xf>
    <xf numFmtId="0" fontId="12" fillId="36" borderId="0" xfId="42" applyFont="1" applyFill="1" applyAlignment="1" applyProtection="1">
      <alignment horizontal="center"/>
      <protection/>
    </xf>
    <xf numFmtId="0" fontId="2" fillId="0" borderId="0" xfId="0" applyFont="1" applyBorder="1" applyAlignment="1">
      <alignment/>
    </xf>
    <xf numFmtId="4" fontId="3" fillId="36" borderId="12" xfId="0" applyNumberFormat="1" applyFont="1" applyFill="1" applyBorder="1" applyAlignment="1">
      <alignment horizontal="right" wrapText="1"/>
    </xf>
    <xf numFmtId="4" fontId="2" fillId="36" borderId="12" xfId="0" applyNumberFormat="1" applyFont="1" applyFill="1" applyBorder="1" applyAlignment="1">
      <alignment horizontal="right" wrapText="1"/>
    </xf>
    <xf numFmtId="49" fontId="3" fillId="36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wrapText="1"/>
    </xf>
    <xf numFmtId="4" fontId="3" fillId="37" borderId="12" xfId="0" applyNumberFormat="1" applyFont="1" applyFill="1" applyBorder="1" applyAlignment="1">
      <alignment horizontal="right" wrapText="1"/>
    </xf>
    <xf numFmtId="2" fontId="2" fillId="36" borderId="12" xfId="0" applyNumberFormat="1" applyFont="1" applyFill="1" applyBorder="1" applyAlignment="1">
      <alignment/>
    </xf>
    <xf numFmtId="0" fontId="2" fillId="36" borderId="14" xfId="0" applyFont="1" applyFill="1" applyBorder="1" applyAlignment="1">
      <alignment wrapText="1"/>
    </xf>
    <xf numFmtId="0" fontId="2" fillId="36" borderId="13" xfId="0" applyFont="1" applyFill="1" applyBorder="1" applyAlignment="1">
      <alignment wrapText="1"/>
    </xf>
    <xf numFmtId="4" fontId="2" fillId="36" borderId="12" xfId="0" applyNumberFormat="1" applyFont="1" applyFill="1" applyBorder="1" applyAlignment="1">
      <alignment wrapText="1"/>
    </xf>
    <xf numFmtId="4" fontId="2" fillId="36" borderId="12" xfId="0" applyNumberFormat="1" applyFont="1" applyFill="1" applyBorder="1" applyAlignment="1">
      <alignment horizontal="right" wrapText="1"/>
    </xf>
    <xf numFmtId="4" fontId="3" fillId="36" borderId="12" xfId="0" applyNumberFormat="1" applyFont="1" applyFill="1" applyBorder="1" applyAlignment="1">
      <alignment horizontal="right" wrapText="1"/>
    </xf>
    <xf numFmtId="49" fontId="1" fillId="36" borderId="0" xfId="0" applyNumberFormat="1" applyFont="1" applyFill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12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9" fontId="2" fillId="36" borderId="12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/>
    </xf>
    <xf numFmtId="0" fontId="9" fillId="33" borderId="12" xfId="0" applyFont="1" applyFill="1" applyBorder="1" applyAlignment="1">
      <alignment horizontal="left"/>
    </xf>
    <xf numFmtId="0" fontId="0" fillId="35" borderId="12" xfId="0" applyFill="1" applyBorder="1" applyAlignment="1">
      <alignment horizontal="left"/>
    </xf>
    <xf numFmtId="0" fontId="0" fillId="35" borderId="12" xfId="0" applyFill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34" borderId="12" xfId="0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33" borderId="13" xfId="0" applyFont="1" applyFill="1" applyBorder="1" applyAlignment="1">
      <alignment horizontal="left"/>
    </xf>
    <xf numFmtId="4" fontId="3" fillId="37" borderId="12" xfId="0" applyNumberFormat="1" applyFont="1" applyFill="1" applyBorder="1" applyAlignment="1">
      <alignment horizontal="right" wrapText="1"/>
    </xf>
    <xf numFmtId="4" fontId="2" fillId="0" borderId="14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4" fontId="2" fillId="36" borderId="12" xfId="0" applyNumberFormat="1" applyFont="1" applyFill="1" applyBorder="1" applyAlignment="1">
      <alignment horizontal="right" wrapText="1"/>
    </xf>
    <xf numFmtId="0" fontId="2" fillId="36" borderId="14" xfId="0" applyFont="1" applyFill="1" applyBorder="1" applyAlignment="1">
      <alignment horizontal="center"/>
    </xf>
    <xf numFmtId="0" fontId="2" fillId="36" borderId="13" xfId="0" applyFont="1" applyFill="1" applyBorder="1" applyAlignment="1">
      <alignment horizontal="center"/>
    </xf>
    <xf numFmtId="4" fontId="3" fillId="36" borderId="14" xfId="0" applyNumberFormat="1" applyFont="1" applyFill="1" applyBorder="1" applyAlignment="1">
      <alignment horizontal="center" wrapText="1"/>
    </xf>
    <xf numFmtId="4" fontId="3" fillId="36" borderId="13" xfId="0" applyNumberFormat="1" applyFont="1" applyFill="1" applyBorder="1" applyAlignment="1">
      <alignment horizontal="center" wrapText="1"/>
    </xf>
    <xf numFmtId="4" fontId="2" fillId="36" borderId="14" xfId="0" applyNumberFormat="1" applyFont="1" applyFill="1" applyBorder="1" applyAlignment="1">
      <alignment horizontal="right" wrapText="1"/>
    </xf>
    <xf numFmtId="4" fontId="2" fillId="36" borderId="13" xfId="0" applyNumberFormat="1" applyFont="1" applyFill="1" applyBorder="1" applyAlignment="1">
      <alignment horizontal="right" wrapText="1"/>
    </xf>
    <xf numFmtId="4" fontId="3" fillId="37" borderId="14" xfId="0" applyNumberFormat="1" applyFont="1" applyFill="1" applyBorder="1" applyAlignment="1">
      <alignment horizontal="right" wrapText="1"/>
    </xf>
    <xf numFmtId="4" fontId="3" fillId="37" borderId="13" xfId="0" applyNumberFormat="1" applyFont="1" applyFill="1" applyBorder="1" applyAlignment="1">
      <alignment horizontal="right" wrapText="1"/>
    </xf>
    <xf numFmtId="0" fontId="2" fillId="36" borderId="12" xfId="0" applyFont="1" applyFill="1" applyBorder="1" applyAlignment="1">
      <alignment wrapText="1"/>
    </xf>
    <xf numFmtId="0" fontId="2" fillId="36" borderId="12" xfId="0" applyFont="1" applyFill="1" applyBorder="1" applyAlignment="1">
      <alignment horizontal="right" wrapText="1"/>
    </xf>
    <xf numFmtId="4" fontId="3" fillId="36" borderId="12" xfId="0" applyNumberFormat="1" applyFont="1" applyFill="1" applyBorder="1" applyAlignment="1">
      <alignment horizontal="right" wrapText="1"/>
    </xf>
    <xf numFmtId="4" fontId="3" fillId="36" borderId="14" xfId="0" applyNumberFormat="1" applyFont="1" applyFill="1" applyBorder="1" applyAlignment="1">
      <alignment horizontal="right" wrapText="1"/>
    </xf>
    <xf numFmtId="4" fontId="3" fillId="36" borderId="13" xfId="0" applyNumberFormat="1" applyFont="1" applyFill="1" applyBorder="1" applyAlignment="1">
      <alignment horizontal="right" wrapText="1"/>
    </xf>
    <xf numFmtId="4" fontId="2" fillId="37" borderId="12" xfId="0" applyNumberFormat="1" applyFont="1" applyFill="1" applyBorder="1" applyAlignment="1">
      <alignment horizontal="right" wrapText="1"/>
    </xf>
    <xf numFmtId="4" fontId="2" fillId="37" borderId="14" xfId="0" applyNumberFormat="1" applyFont="1" applyFill="1" applyBorder="1" applyAlignment="1">
      <alignment horizontal="right" wrapText="1"/>
    </xf>
    <xf numFmtId="4" fontId="2" fillId="37" borderId="13" xfId="0" applyNumberFormat="1" applyFont="1" applyFill="1" applyBorder="1" applyAlignment="1">
      <alignment horizontal="right" wrapText="1"/>
    </xf>
    <xf numFmtId="4" fontId="2" fillId="36" borderId="12" xfId="0" applyNumberFormat="1" applyFont="1" applyFill="1" applyBorder="1" applyAlignment="1">
      <alignment horizontal="right" vertical="top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12" fillId="36" borderId="12" xfId="42" applyFont="1" applyFill="1" applyBorder="1" applyAlignment="1" applyProtection="1">
      <alignment horizontal="center" vertical="center" wrapText="1"/>
      <protection/>
    </xf>
    <xf numFmtId="0" fontId="2" fillId="36" borderId="0" xfId="0" applyFont="1" applyFill="1" applyAlignment="1">
      <alignment horizontal="right"/>
    </xf>
    <xf numFmtId="0" fontId="2" fillId="36" borderId="0" xfId="0" applyFont="1" applyFill="1" applyAlignment="1">
      <alignment horizontal="center"/>
    </xf>
    <xf numFmtId="0" fontId="12" fillId="36" borderId="0" xfId="42" applyFont="1" applyFill="1" applyAlignment="1" applyProtection="1">
      <alignment horizontal="center"/>
      <protection/>
    </xf>
    <xf numFmtId="0" fontId="14" fillId="0" borderId="2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1BF242F4A6F15E814FFDA8BA8883EDE30F4275F076F6760EED3F2D51CFF7ACAEBC7E84A51942BC512B3EK" TargetMode="External" /><Relationship Id="rId2" Type="http://schemas.openxmlformats.org/officeDocument/2006/relationships/hyperlink" Target="consultantplus://offline/ref=1BF242F4A6F15E814FFDA8BA8883EDE30F4271FE77F4760EED3F2D51CFF7ACAEBC7E84A718462B3AK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1BF242F4A6F15E814FFDA8BA8883EDE30F4271FE77F4760EED3F2D51CF2F37K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838F91B6445C383068C9FF87801A905B05D7C2BA03DE6E11CC7160FBE7R6RFF" TargetMode="External" /><Relationship Id="rId2" Type="http://schemas.openxmlformats.org/officeDocument/2006/relationships/hyperlink" Target="consultantplus://offline/ref=838F91B6445C383068C9FF87801A905B05D7C2BD04D86E11CC7160FBE7R6RFF" TargetMode="Externa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Q42"/>
  <sheetViews>
    <sheetView view="pageBreakPreview" zoomScaleSheetLayoutView="100" zoomScalePageLayoutView="0" workbookViewId="0" topLeftCell="A10">
      <selection activeCell="CF26" sqref="CF26:DA28"/>
    </sheetView>
  </sheetViews>
  <sheetFormatPr defaultColWidth="9.00390625" defaultRowHeight="12.75"/>
  <cols>
    <col min="1" max="24" width="0.875" style="2" customWidth="1"/>
    <col min="25" max="25" width="1.25" style="2" customWidth="1"/>
    <col min="26" max="73" width="0.875" style="2" customWidth="1"/>
    <col min="74" max="75" width="1.00390625" style="2" customWidth="1"/>
    <col min="76" max="76" width="1.12109375" style="2" customWidth="1"/>
    <col min="77" max="82" width="0.875" style="2" customWidth="1"/>
    <col min="83" max="83" width="2.75390625" style="2" customWidth="1"/>
    <col min="84" max="136" width="0.875" style="2" customWidth="1"/>
    <col min="137" max="137" width="1.25" style="2" customWidth="1"/>
    <col min="138" max="146" width="0.875" style="2" customWidth="1"/>
  </cols>
  <sheetData>
    <row r="1" s="1" customFormat="1" ht="11.25" customHeight="1"/>
    <row r="2" s="1" customFormat="1" ht="11.25" customHeight="1"/>
    <row r="3" spans="1:146" s="1" customFormat="1" ht="20.25" customHeight="1">
      <c r="A3" s="176" t="s">
        <v>3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  <c r="BA3" s="2"/>
      <c r="BB3" s="2"/>
      <c r="BC3" s="2"/>
      <c r="BD3" s="2"/>
      <c r="BE3" s="176" t="s">
        <v>4</v>
      </c>
      <c r="BF3" s="176"/>
      <c r="BG3" s="176"/>
      <c r="BH3" s="176"/>
      <c r="BI3" s="176"/>
      <c r="BJ3" s="176"/>
      <c r="BK3" s="176"/>
      <c r="BL3" s="176"/>
      <c r="BM3" s="176"/>
      <c r="BN3" s="176"/>
      <c r="BO3" s="176"/>
      <c r="BP3" s="176"/>
      <c r="BQ3" s="176"/>
      <c r="BR3" s="176"/>
      <c r="BS3" s="176"/>
      <c r="BT3" s="176"/>
      <c r="BU3" s="176"/>
      <c r="BV3" s="176"/>
      <c r="BW3" s="176"/>
      <c r="BX3" s="176"/>
      <c r="BY3" s="176"/>
      <c r="BZ3" s="176"/>
      <c r="CA3" s="176"/>
      <c r="CB3" s="176"/>
      <c r="CC3" s="176"/>
      <c r="CD3" s="176"/>
      <c r="CE3" s="176"/>
      <c r="CF3" s="176"/>
      <c r="CG3" s="176"/>
      <c r="CH3" s="176"/>
      <c r="CI3" s="176"/>
      <c r="CJ3" s="176"/>
      <c r="CK3" s="176"/>
      <c r="CL3" s="176"/>
      <c r="CM3" s="176"/>
      <c r="CN3" s="176"/>
      <c r="CO3" s="176"/>
      <c r="CP3" s="176"/>
      <c r="CQ3" s="176"/>
      <c r="CR3" s="176"/>
      <c r="CS3" s="176"/>
      <c r="CT3" s="176"/>
      <c r="CU3" s="176"/>
      <c r="CV3" s="176"/>
      <c r="CW3" s="176"/>
      <c r="CX3" s="176"/>
      <c r="CY3" s="176"/>
      <c r="CZ3" s="176"/>
      <c r="DA3" s="176"/>
      <c r="DI3" s="176"/>
      <c r="DJ3" s="177"/>
      <c r="DK3" s="177"/>
      <c r="DL3" s="177"/>
      <c r="DM3" s="177"/>
      <c r="DN3" s="177"/>
      <c r="DO3" s="177"/>
      <c r="DP3" s="177"/>
      <c r="DQ3" s="177"/>
      <c r="DR3" s="177"/>
      <c r="DS3" s="177"/>
      <c r="DT3" s="177"/>
      <c r="DU3" s="177"/>
      <c r="DV3" s="177"/>
      <c r="DW3" s="177"/>
      <c r="DX3" s="177"/>
      <c r="DY3" s="177"/>
      <c r="DZ3" s="177"/>
      <c r="EA3" s="177"/>
      <c r="EB3" s="177"/>
      <c r="EC3" s="177"/>
      <c r="ED3" s="177"/>
      <c r="EE3" s="177"/>
      <c r="EF3" s="177"/>
      <c r="EG3" s="177"/>
      <c r="EH3" s="177"/>
      <c r="EI3" s="177"/>
      <c r="EJ3" s="177"/>
      <c r="EK3" s="177"/>
      <c r="EL3" s="177"/>
      <c r="EM3" s="177"/>
      <c r="EN3" s="177"/>
      <c r="EO3" s="177"/>
      <c r="EP3" s="177"/>
    </row>
    <row r="4" spans="1:146" s="1" customFormat="1" ht="75.75" customHeight="1">
      <c r="A4" s="178" t="s">
        <v>5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178"/>
      <c r="AZ4" s="178"/>
      <c r="BA4" s="2"/>
      <c r="BB4" s="2"/>
      <c r="BC4" s="2"/>
      <c r="BD4" s="2"/>
      <c r="BE4" s="178" t="s">
        <v>259</v>
      </c>
      <c r="BF4" s="178"/>
      <c r="BG4" s="178"/>
      <c r="BH4" s="178"/>
      <c r="BI4" s="178"/>
      <c r="BJ4" s="178"/>
      <c r="BK4" s="178"/>
      <c r="BL4" s="178"/>
      <c r="BM4" s="178"/>
      <c r="BN4" s="178"/>
      <c r="BO4" s="178"/>
      <c r="BP4" s="178"/>
      <c r="BQ4" s="178"/>
      <c r="BR4" s="178"/>
      <c r="BS4" s="178"/>
      <c r="BT4" s="178"/>
      <c r="BU4" s="178"/>
      <c r="BV4" s="178"/>
      <c r="BW4" s="178"/>
      <c r="BX4" s="178"/>
      <c r="BY4" s="178"/>
      <c r="BZ4" s="178"/>
      <c r="CA4" s="178"/>
      <c r="CB4" s="178"/>
      <c r="CC4" s="178"/>
      <c r="CD4" s="178"/>
      <c r="CE4" s="178"/>
      <c r="CF4" s="178"/>
      <c r="CG4" s="178"/>
      <c r="CH4" s="178"/>
      <c r="CI4" s="178"/>
      <c r="CJ4" s="178"/>
      <c r="CK4" s="178"/>
      <c r="CL4" s="178"/>
      <c r="CM4" s="178"/>
      <c r="CN4" s="178"/>
      <c r="CO4" s="178"/>
      <c r="CP4" s="178"/>
      <c r="CQ4" s="178"/>
      <c r="CR4" s="178"/>
      <c r="CS4" s="178"/>
      <c r="CT4" s="178"/>
      <c r="CU4" s="178"/>
      <c r="CV4" s="178"/>
      <c r="CW4" s="178"/>
      <c r="CX4" s="178"/>
      <c r="CY4" s="178"/>
      <c r="CZ4" s="178"/>
      <c r="DA4" s="178"/>
      <c r="DI4" s="178"/>
      <c r="DJ4" s="177"/>
      <c r="DK4" s="177"/>
      <c r="DL4" s="177"/>
      <c r="DM4" s="177"/>
      <c r="DN4" s="177"/>
      <c r="DO4" s="177"/>
      <c r="DP4" s="177"/>
      <c r="DQ4" s="177"/>
      <c r="DR4" s="177"/>
      <c r="DS4" s="177"/>
      <c r="DT4" s="177"/>
      <c r="DU4" s="177"/>
      <c r="DV4" s="177"/>
      <c r="DW4" s="177"/>
      <c r="DX4" s="177"/>
      <c r="DY4" s="177"/>
      <c r="DZ4" s="177"/>
      <c r="EA4" s="177"/>
      <c r="EB4" s="177"/>
      <c r="EC4" s="177"/>
      <c r="ED4" s="177"/>
      <c r="EE4" s="177"/>
      <c r="EF4" s="177"/>
      <c r="EG4" s="177"/>
      <c r="EH4" s="177"/>
      <c r="EI4" s="177"/>
      <c r="EJ4" s="177"/>
      <c r="EK4" s="177"/>
      <c r="EL4" s="177"/>
      <c r="EM4" s="177"/>
      <c r="EN4" s="177"/>
      <c r="EO4" s="177"/>
      <c r="EP4" s="177"/>
    </row>
    <row r="5" spans="1:147" s="1" customFormat="1" ht="14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4"/>
      <c r="S5" s="4"/>
      <c r="T5" s="4"/>
      <c r="U5" s="169" t="s">
        <v>6</v>
      </c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169"/>
      <c r="AQ5" s="169"/>
      <c r="AR5" s="169"/>
      <c r="AS5" s="169"/>
      <c r="AT5" s="169"/>
      <c r="AU5" s="169"/>
      <c r="AV5" s="169"/>
      <c r="AW5" s="169"/>
      <c r="AX5" s="169"/>
      <c r="AY5" s="169"/>
      <c r="AZ5" s="169"/>
      <c r="BA5" s="2"/>
      <c r="BB5" s="2"/>
      <c r="BC5" s="2"/>
      <c r="BD5" s="2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4"/>
      <c r="BV5" s="4"/>
      <c r="BW5" s="4"/>
      <c r="BX5" s="4"/>
      <c r="BY5" s="169" t="s">
        <v>267</v>
      </c>
      <c r="BZ5" s="169"/>
      <c r="CA5" s="169"/>
      <c r="CB5" s="169"/>
      <c r="CC5" s="169"/>
      <c r="CD5" s="169"/>
      <c r="CE5" s="169"/>
      <c r="CF5" s="169"/>
      <c r="CG5" s="169"/>
      <c r="CH5" s="169"/>
      <c r="CI5" s="169"/>
      <c r="CJ5" s="169"/>
      <c r="CK5" s="169"/>
      <c r="CL5" s="169"/>
      <c r="CM5" s="169"/>
      <c r="CN5" s="169"/>
      <c r="CO5" s="169"/>
      <c r="CP5" s="169"/>
      <c r="CQ5" s="169"/>
      <c r="CR5" s="169"/>
      <c r="CS5" s="169"/>
      <c r="CT5" s="169"/>
      <c r="CU5" s="169"/>
      <c r="CV5" s="169"/>
      <c r="CW5" s="169"/>
      <c r="CX5" s="169"/>
      <c r="CY5" s="169"/>
      <c r="CZ5" s="169"/>
      <c r="DA5" s="169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170"/>
      <c r="ED5" s="171"/>
      <c r="EE5" s="171"/>
      <c r="EF5" s="171"/>
      <c r="EG5" s="171"/>
      <c r="EH5" s="171"/>
      <c r="EI5" s="171"/>
      <c r="EJ5" s="171"/>
      <c r="EK5" s="171"/>
      <c r="EL5" s="171"/>
      <c r="EM5" s="171"/>
      <c r="EN5" s="171"/>
      <c r="EO5" s="171"/>
      <c r="EP5" s="171"/>
      <c r="EQ5" s="5"/>
    </row>
    <row r="6" spans="1:147" s="2" customFormat="1" ht="12" customHeight="1">
      <c r="A6" s="172" t="s">
        <v>7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3" t="s">
        <v>8</v>
      </c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"/>
      <c r="BB6" s="1"/>
      <c r="BC6" s="1"/>
      <c r="BD6" s="1"/>
      <c r="BE6" s="172" t="s">
        <v>7</v>
      </c>
      <c r="BF6" s="172"/>
      <c r="BG6" s="172"/>
      <c r="BH6" s="172"/>
      <c r="BI6" s="172"/>
      <c r="BJ6" s="172"/>
      <c r="BK6" s="172"/>
      <c r="BL6" s="172"/>
      <c r="BM6" s="172"/>
      <c r="BN6" s="172"/>
      <c r="BO6" s="172"/>
      <c r="BP6" s="172"/>
      <c r="BQ6" s="172"/>
      <c r="BR6" s="172"/>
      <c r="BS6" s="172"/>
      <c r="BT6" s="172"/>
      <c r="BU6" s="172"/>
      <c r="BV6" s="172"/>
      <c r="BW6" s="172"/>
      <c r="BX6" s="172"/>
      <c r="BY6" s="172" t="s">
        <v>8</v>
      </c>
      <c r="BZ6" s="172"/>
      <c r="CA6" s="172"/>
      <c r="CB6" s="172"/>
      <c r="CC6" s="172"/>
      <c r="CD6" s="172"/>
      <c r="CE6" s="172"/>
      <c r="CF6" s="172"/>
      <c r="CG6" s="172"/>
      <c r="CH6" s="172"/>
      <c r="CI6" s="172"/>
      <c r="CJ6" s="172"/>
      <c r="CK6" s="172"/>
      <c r="CL6" s="172"/>
      <c r="CM6" s="172"/>
      <c r="CN6" s="172"/>
      <c r="CO6" s="172"/>
      <c r="CP6" s="172"/>
      <c r="CQ6" s="172"/>
      <c r="CR6" s="172"/>
      <c r="CS6" s="172"/>
      <c r="CT6" s="172"/>
      <c r="CU6" s="172"/>
      <c r="CV6" s="172"/>
      <c r="CW6" s="172"/>
      <c r="CX6" s="172"/>
      <c r="CY6" s="172"/>
      <c r="CZ6" s="172"/>
      <c r="DA6" s="172"/>
      <c r="DI6" s="172"/>
      <c r="DJ6" s="172"/>
      <c r="DK6" s="172"/>
      <c r="DL6" s="172"/>
      <c r="DM6" s="172"/>
      <c r="DN6" s="172"/>
      <c r="DO6" s="172"/>
      <c r="DP6" s="172"/>
      <c r="DQ6" s="172"/>
      <c r="DR6" s="172"/>
      <c r="DS6" s="172"/>
      <c r="DT6" s="172"/>
      <c r="DU6" s="172"/>
      <c r="DV6" s="172"/>
      <c r="DW6" s="172"/>
      <c r="DX6" s="172"/>
      <c r="DY6" s="172"/>
      <c r="DZ6" s="172"/>
      <c r="EA6" s="172"/>
      <c r="EB6" s="172"/>
      <c r="EC6" s="172"/>
      <c r="ED6" s="159"/>
      <c r="EE6" s="159"/>
      <c r="EF6" s="159"/>
      <c r="EG6" s="159"/>
      <c r="EH6" s="159"/>
      <c r="EI6" s="159"/>
      <c r="EJ6" s="159"/>
      <c r="EK6" s="159"/>
      <c r="EL6" s="159"/>
      <c r="EM6" s="159"/>
      <c r="EN6" s="159"/>
      <c r="EO6" s="159"/>
      <c r="EP6" s="159"/>
      <c r="EQ6" s="6"/>
    </row>
    <row r="7" spans="9:147" s="2" customFormat="1" ht="12" customHeight="1">
      <c r="I7" s="7" t="s">
        <v>9</v>
      </c>
      <c r="J7" s="166"/>
      <c r="K7" s="166"/>
      <c r="L7" s="166"/>
      <c r="M7" s="166"/>
      <c r="N7" s="2" t="s">
        <v>9</v>
      </c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7">
        <v>20</v>
      </c>
      <c r="AJ7" s="167"/>
      <c r="AK7" s="167"/>
      <c r="AL7" s="167"/>
      <c r="AM7" s="168"/>
      <c r="AN7" s="168"/>
      <c r="AO7" s="168"/>
      <c r="AP7" s="168"/>
      <c r="AQ7" s="2" t="s">
        <v>10</v>
      </c>
      <c r="BM7" s="7" t="s">
        <v>9</v>
      </c>
      <c r="BN7" s="166"/>
      <c r="BO7" s="166"/>
      <c r="BP7" s="166"/>
      <c r="BQ7" s="166"/>
      <c r="BR7" s="2" t="s">
        <v>9</v>
      </c>
      <c r="BU7" s="166"/>
      <c r="BV7" s="166"/>
      <c r="BW7" s="166"/>
      <c r="BX7" s="166"/>
      <c r="BY7" s="166"/>
      <c r="BZ7" s="166"/>
      <c r="CA7" s="166"/>
      <c r="CB7" s="166"/>
      <c r="CC7" s="166"/>
      <c r="CD7" s="166"/>
      <c r="CE7" s="166"/>
      <c r="CF7" s="166"/>
      <c r="CG7" s="166"/>
      <c r="CH7" s="166"/>
      <c r="CI7" s="166"/>
      <c r="CJ7" s="167">
        <v>20</v>
      </c>
      <c r="CK7" s="167"/>
      <c r="CL7" s="167"/>
      <c r="CM7" s="167"/>
      <c r="CN7" s="168"/>
      <c r="CO7" s="168"/>
      <c r="CP7" s="168"/>
      <c r="CQ7" s="168"/>
      <c r="CR7" s="2" t="s">
        <v>10</v>
      </c>
      <c r="DI7" s="6"/>
      <c r="DJ7" s="6"/>
      <c r="DK7" s="6"/>
      <c r="DL7" s="6"/>
      <c r="DM7" s="6"/>
      <c r="DN7" s="6"/>
      <c r="DO7" s="6"/>
      <c r="DP7" s="6"/>
      <c r="DQ7" s="8"/>
      <c r="DR7" s="158"/>
      <c r="DS7" s="158"/>
      <c r="DT7" s="158"/>
      <c r="DU7" s="158"/>
      <c r="DV7" s="6"/>
      <c r="DW7" s="6"/>
      <c r="DX7" s="6"/>
      <c r="DY7" s="158"/>
      <c r="DZ7" s="158"/>
      <c r="EA7" s="158"/>
      <c r="EB7" s="158"/>
      <c r="EC7" s="158"/>
      <c r="ED7" s="158"/>
      <c r="EE7" s="158"/>
      <c r="EF7" s="158"/>
      <c r="EG7" s="158"/>
      <c r="EH7" s="158"/>
      <c r="EI7" s="158"/>
      <c r="EJ7" s="158"/>
      <c r="EK7" s="158"/>
      <c r="EL7" s="158"/>
      <c r="EM7" s="158"/>
      <c r="EN7" s="158"/>
      <c r="EO7" s="158"/>
      <c r="EP7" s="158"/>
      <c r="EQ7" s="6"/>
    </row>
    <row r="8" spans="113:147" s="2" customFormat="1" ht="15"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</row>
    <row r="9" spans="113:147" s="2" customFormat="1" ht="15"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</row>
    <row r="10" spans="113:147" s="1" customFormat="1" ht="32.25" customHeight="1"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</row>
    <row r="11" spans="113:147" s="2" customFormat="1" ht="15"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</row>
    <row r="12" spans="113:147" s="1" customFormat="1" ht="13.5" customHeight="1"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</row>
    <row r="13" spans="113:147" s="2" customFormat="1" ht="15.75" customHeight="1"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</row>
    <row r="14" spans="100:147" s="2" customFormat="1" ht="15">
      <c r="CV14" s="9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</row>
    <row r="15" spans="100:147" s="2" customFormat="1" ht="15">
      <c r="CV15" s="9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</row>
    <row r="16" spans="1:147" s="2" customFormat="1" ht="16.5">
      <c r="A16" s="174" t="s">
        <v>11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  <c r="AP16" s="174"/>
      <c r="AQ16" s="174"/>
      <c r="AR16" s="174"/>
      <c r="AS16" s="174"/>
      <c r="AT16" s="174"/>
      <c r="AU16" s="174"/>
      <c r="AV16" s="174"/>
      <c r="AW16" s="174"/>
      <c r="AX16" s="174"/>
      <c r="AY16" s="174"/>
      <c r="AZ16" s="174"/>
      <c r="BA16" s="174"/>
      <c r="BB16" s="174"/>
      <c r="BC16" s="174"/>
      <c r="BD16" s="174"/>
      <c r="BE16" s="174"/>
      <c r="BF16" s="174"/>
      <c r="BG16" s="174"/>
      <c r="BH16" s="174"/>
      <c r="BI16" s="174"/>
      <c r="BJ16" s="174"/>
      <c r="BK16" s="174"/>
      <c r="BL16" s="174"/>
      <c r="BM16" s="174"/>
      <c r="BN16" s="174"/>
      <c r="BO16" s="174"/>
      <c r="BP16" s="174"/>
      <c r="BQ16" s="174"/>
      <c r="BR16" s="174"/>
      <c r="BS16" s="174"/>
      <c r="BT16" s="174"/>
      <c r="BU16" s="174"/>
      <c r="BV16" s="174"/>
      <c r="BW16" s="174"/>
      <c r="BX16" s="174"/>
      <c r="BY16" s="174"/>
      <c r="BZ16" s="174"/>
      <c r="CA16" s="174"/>
      <c r="CB16" s="174"/>
      <c r="CC16" s="174"/>
      <c r="CD16" s="174"/>
      <c r="CE16" s="174"/>
      <c r="CF16" s="174"/>
      <c r="CG16" s="174"/>
      <c r="CH16" s="174"/>
      <c r="CI16" s="174"/>
      <c r="CJ16" s="174"/>
      <c r="CK16" s="174"/>
      <c r="CL16" s="174"/>
      <c r="CM16" s="174"/>
      <c r="CN16" s="174"/>
      <c r="CO16" s="174"/>
      <c r="CP16" s="174"/>
      <c r="CQ16" s="174"/>
      <c r="CR16" s="174"/>
      <c r="CS16" s="174"/>
      <c r="CT16" s="174"/>
      <c r="CU16" s="174"/>
      <c r="CV16" s="174"/>
      <c r="CW16" s="174"/>
      <c r="CX16" s="174"/>
      <c r="CY16" s="174"/>
      <c r="CZ16" s="174"/>
      <c r="DA16" s="174"/>
      <c r="DB16" s="174"/>
      <c r="DC16" s="174"/>
      <c r="DD16" s="174"/>
      <c r="DE16" s="174"/>
      <c r="DF16" s="174"/>
      <c r="DG16" s="174"/>
      <c r="DH16" s="174"/>
      <c r="DI16" s="174"/>
      <c r="DJ16" s="174"/>
      <c r="DK16" s="174"/>
      <c r="DL16" s="136"/>
      <c r="DM16" s="136"/>
      <c r="DN16" s="136"/>
      <c r="DO16" s="136"/>
      <c r="DP16" s="136"/>
      <c r="DQ16" s="136"/>
      <c r="DR16" s="136"/>
      <c r="DS16" s="136"/>
      <c r="DT16" s="136"/>
      <c r="DU16" s="136"/>
      <c r="DV16" s="136"/>
      <c r="DW16" s="136"/>
      <c r="DX16" s="136"/>
      <c r="DY16" s="136"/>
      <c r="DZ16" s="136"/>
      <c r="EA16" s="136"/>
      <c r="EB16" s="136"/>
      <c r="EC16" s="136"/>
      <c r="ED16" s="136"/>
      <c r="EE16" s="136"/>
      <c r="EF16" s="136"/>
      <c r="EG16" s="136"/>
      <c r="EH16" s="136"/>
      <c r="EI16" s="136"/>
      <c r="EJ16" s="136"/>
      <c r="EK16" s="136"/>
      <c r="EL16" s="136"/>
      <c r="EM16" s="136"/>
      <c r="EN16" s="136"/>
      <c r="EO16" s="136"/>
      <c r="EP16" s="136"/>
      <c r="EQ16" s="6"/>
    </row>
    <row r="17" spans="1:147" s="10" customFormat="1" ht="21" customHeight="1">
      <c r="A17" s="175" t="s">
        <v>226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  <c r="BA17" s="175"/>
      <c r="BB17" s="175"/>
      <c r="BC17" s="175"/>
      <c r="BD17" s="175"/>
      <c r="BE17" s="175"/>
      <c r="BF17" s="175"/>
      <c r="BG17" s="175"/>
      <c r="BH17" s="175"/>
      <c r="BI17" s="175"/>
      <c r="BJ17" s="175"/>
      <c r="BK17" s="175"/>
      <c r="BL17" s="175"/>
      <c r="BM17" s="175"/>
      <c r="BN17" s="175"/>
      <c r="BO17" s="175"/>
      <c r="BP17" s="175"/>
      <c r="BQ17" s="175"/>
      <c r="BR17" s="175"/>
      <c r="BS17" s="175"/>
      <c r="BT17" s="175"/>
      <c r="BU17" s="175"/>
      <c r="BV17" s="175"/>
      <c r="BW17" s="175"/>
      <c r="BX17" s="175"/>
      <c r="BY17" s="175"/>
      <c r="BZ17" s="175"/>
      <c r="CA17" s="175"/>
      <c r="CB17" s="175"/>
      <c r="CC17" s="175"/>
      <c r="CD17" s="175"/>
      <c r="CE17" s="175"/>
      <c r="CF17" s="175"/>
      <c r="CG17" s="175"/>
      <c r="CH17" s="175"/>
      <c r="CI17" s="175"/>
      <c r="CJ17" s="175"/>
      <c r="CK17" s="175"/>
      <c r="CL17" s="175"/>
      <c r="CM17" s="175"/>
      <c r="CN17" s="175"/>
      <c r="CO17" s="175"/>
      <c r="CP17" s="175"/>
      <c r="CQ17" s="175"/>
      <c r="CR17" s="175"/>
      <c r="CS17" s="175"/>
      <c r="CT17" s="175"/>
      <c r="CU17" s="175"/>
      <c r="CV17" s="175"/>
      <c r="CW17" s="175"/>
      <c r="CX17" s="175"/>
      <c r="CY17" s="175"/>
      <c r="CZ17" s="175"/>
      <c r="DA17" s="175"/>
      <c r="DB17" s="175"/>
      <c r="DC17" s="175"/>
      <c r="DD17" s="175"/>
      <c r="DE17" s="175"/>
      <c r="DF17" s="175"/>
      <c r="DG17" s="175"/>
      <c r="DH17" s="175"/>
      <c r="DI17" s="175"/>
      <c r="DJ17" s="175"/>
      <c r="DK17" s="175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3"/>
      <c r="EH17" s="13"/>
      <c r="EI17" s="13"/>
      <c r="EJ17" s="11"/>
      <c r="EK17" s="12"/>
      <c r="EL17" s="12"/>
      <c r="EM17" s="12"/>
      <c r="EN17" s="12"/>
      <c r="EO17" s="12"/>
      <c r="EP17" s="12"/>
      <c r="EQ17" s="12"/>
    </row>
    <row r="18" spans="113:147" s="2" customFormat="1" ht="15"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</row>
    <row r="19" spans="84:147" s="2" customFormat="1" ht="15">
      <c r="CF19" s="164"/>
      <c r="CG19" s="164"/>
      <c r="CH19" s="164"/>
      <c r="CI19" s="164"/>
      <c r="CJ19" s="164"/>
      <c r="CK19" s="164"/>
      <c r="CL19" s="164"/>
      <c r="CM19" s="164"/>
      <c r="CN19" s="164"/>
      <c r="CO19" s="164"/>
      <c r="CP19" s="164"/>
      <c r="CQ19" s="164"/>
      <c r="CR19" s="164"/>
      <c r="CS19" s="164"/>
      <c r="CT19" s="164"/>
      <c r="CU19" s="164"/>
      <c r="CV19" s="164"/>
      <c r="CW19" s="164"/>
      <c r="CX19" s="164"/>
      <c r="CY19" s="164"/>
      <c r="CZ19" s="164"/>
      <c r="DA19" s="164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</row>
    <row r="20" spans="72:147" s="2" customFormat="1" ht="30" customHeight="1">
      <c r="BT20" s="165" t="s">
        <v>12</v>
      </c>
      <c r="BU20" s="165"/>
      <c r="BV20" s="165"/>
      <c r="BW20" s="165"/>
      <c r="BX20" s="165"/>
      <c r="BY20" s="165"/>
      <c r="BZ20" s="165"/>
      <c r="CA20" s="165"/>
      <c r="CB20" s="165"/>
      <c r="CC20" s="165"/>
      <c r="CD20" s="165"/>
      <c r="CE20" s="15"/>
      <c r="CF20" s="160"/>
      <c r="CG20" s="160"/>
      <c r="CH20" s="160"/>
      <c r="CI20" s="160"/>
      <c r="CJ20" s="160"/>
      <c r="CK20" s="160"/>
      <c r="CL20" s="160"/>
      <c r="CM20" s="160"/>
      <c r="CN20" s="160"/>
      <c r="CO20" s="160"/>
      <c r="CP20" s="160"/>
      <c r="CQ20" s="160"/>
      <c r="CR20" s="160"/>
      <c r="CS20" s="160"/>
      <c r="CT20" s="160"/>
      <c r="CU20" s="160"/>
      <c r="CV20" s="160"/>
      <c r="CW20" s="160"/>
      <c r="CX20" s="160"/>
      <c r="CY20" s="160"/>
      <c r="CZ20" s="160"/>
      <c r="DA20" s="160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</row>
    <row r="21" spans="25:147" s="2" customFormat="1" ht="15">
      <c r="Y21" s="7" t="s">
        <v>9</v>
      </c>
      <c r="Z21" s="166" t="s">
        <v>268</v>
      </c>
      <c r="AA21" s="166"/>
      <c r="AB21" s="166"/>
      <c r="AC21" s="166"/>
      <c r="AD21" s="2" t="s">
        <v>9</v>
      </c>
      <c r="AG21" s="166" t="s">
        <v>13</v>
      </c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7">
        <v>20</v>
      </c>
      <c r="AZ21" s="167"/>
      <c r="BA21" s="167"/>
      <c r="BB21" s="167"/>
      <c r="BC21" s="168" t="s">
        <v>269</v>
      </c>
      <c r="BD21" s="168"/>
      <c r="BE21" s="168"/>
      <c r="BF21" s="168"/>
      <c r="BG21" s="2" t="s">
        <v>10</v>
      </c>
      <c r="BT21" s="16" t="s">
        <v>14</v>
      </c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60" t="s">
        <v>270</v>
      </c>
      <c r="CG21" s="160"/>
      <c r="CH21" s="160"/>
      <c r="CI21" s="160"/>
      <c r="CJ21" s="160"/>
      <c r="CK21" s="160"/>
      <c r="CL21" s="160"/>
      <c r="CM21" s="160"/>
      <c r="CN21" s="160"/>
      <c r="CO21" s="160"/>
      <c r="CP21" s="160"/>
      <c r="CQ21" s="160"/>
      <c r="CR21" s="160"/>
      <c r="CS21" s="160"/>
      <c r="CT21" s="160"/>
      <c r="CU21" s="160"/>
      <c r="CV21" s="160"/>
      <c r="CW21" s="160"/>
      <c r="CX21" s="160"/>
      <c r="CY21" s="160"/>
      <c r="CZ21" s="160"/>
      <c r="DA21" s="160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8"/>
      <c r="EH21" s="158"/>
      <c r="EI21" s="158"/>
      <c r="EJ21" s="158"/>
      <c r="EK21" s="158"/>
      <c r="EL21" s="6"/>
      <c r="EM21" s="6"/>
      <c r="EN21" s="6"/>
      <c r="EO21" s="158"/>
      <c r="EP21" s="159"/>
      <c r="EQ21" s="6"/>
    </row>
    <row r="22" spans="72:147" s="2" customFormat="1" ht="15"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7"/>
      <c r="CE22" s="15"/>
      <c r="CF22" s="160"/>
      <c r="CG22" s="160"/>
      <c r="CH22" s="160"/>
      <c r="CI22" s="160"/>
      <c r="CJ22" s="160"/>
      <c r="CK22" s="160"/>
      <c r="CL22" s="160"/>
      <c r="CM22" s="160"/>
      <c r="CN22" s="160"/>
      <c r="CO22" s="160"/>
      <c r="CP22" s="160"/>
      <c r="CQ22" s="160"/>
      <c r="CR22" s="160"/>
      <c r="CS22" s="160"/>
      <c r="CT22" s="160"/>
      <c r="CU22" s="160"/>
      <c r="CV22" s="160"/>
      <c r="CW22" s="160"/>
      <c r="CX22" s="160"/>
      <c r="CY22" s="160"/>
      <c r="CZ22" s="160"/>
      <c r="DA22" s="160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</row>
    <row r="23" spans="72:147" s="2" customFormat="1" ht="15"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7"/>
      <c r="CE23" s="15"/>
      <c r="CF23" s="160"/>
      <c r="CG23" s="160"/>
      <c r="CH23" s="160"/>
      <c r="CI23" s="160"/>
      <c r="CJ23" s="160"/>
      <c r="CK23" s="160"/>
      <c r="CL23" s="160"/>
      <c r="CM23" s="160"/>
      <c r="CN23" s="160"/>
      <c r="CO23" s="160"/>
      <c r="CP23" s="160"/>
      <c r="CQ23" s="160"/>
      <c r="CR23" s="160"/>
      <c r="CS23" s="160"/>
      <c r="CT23" s="160"/>
      <c r="CU23" s="160"/>
      <c r="CV23" s="160"/>
      <c r="CW23" s="160"/>
      <c r="CX23" s="160"/>
      <c r="CY23" s="160"/>
      <c r="CZ23" s="160"/>
      <c r="DA23" s="160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</row>
    <row r="24" spans="1:147" s="2" customFormat="1" ht="15" customHeight="1">
      <c r="A24" s="16" t="s">
        <v>15</v>
      </c>
      <c r="W24" s="161" t="s">
        <v>260</v>
      </c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1"/>
      <c r="BB24" s="161"/>
      <c r="BC24" s="161"/>
      <c r="BD24" s="161"/>
      <c r="BE24" s="161"/>
      <c r="BF24" s="161"/>
      <c r="BG24" s="161"/>
      <c r="BH24" s="161"/>
      <c r="BI24" s="161"/>
      <c r="BJ24" s="161"/>
      <c r="BK24" s="161"/>
      <c r="BL24" s="161"/>
      <c r="BM24" s="161"/>
      <c r="BN24" s="161"/>
      <c r="BO24" s="161"/>
      <c r="BP24" s="161"/>
      <c r="BQ24" s="161"/>
      <c r="BR24" s="161"/>
      <c r="BS24" s="17"/>
      <c r="BT24" s="16" t="s">
        <v>16</v>
      </c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63" t="s">
        <v>262</v>
      </c>
      <c r="CG24" s="163"/>
      <c r="CH24" s="163"/>
      <c r="CI24" s="163"/>
      <c r="CJ24" s="163"/>
      <c r="CK24" s="163"/>
      <c r="CL24" s="163"/>
      <c r="CM24" s="163"/>
      <c r="CN24" s="163"/>
      <c r="CO24" s="163"/>
      <c r="CP24" s="163"/>
      <c r="CQ24" s="163"/>
      <c r="CR24" s="163"/>
      <c r="CS24" s="163"/>
      <c r="CT24" s="163"/>
      <c r="CU24" s="163"/>
      <c r="CV24" s="163"/>
      <c r="CW24" s="163"/>
      <c r="CX24" s="163"/>
      <c r="CY24" s="163"/>
      <c r="CZ24" s="163"/>
      <c r="DA24" s="163"/>
      <c r="DI24" s="18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161"/>
      <c r="EF24" s="159"/>
      <c r="EG24" s="159"/>
      <c r="EH24" s="159"/>
      <c r="EI24" s="159"/>
      <c r="EJ24" s="159"/>
      <c r="EK24" s="159"/>
      <c r="EL24" s="159"/>
      <c r="EM24" s="159"/>
      <c r="EN24" s="159"/>
      <c r="EO24" s="159"/>
      <c r="EP24" s="159"/>
      <c r="EQ24" s="6"/>
    </row>
    <row r="25" spans="1:147" s="2" customFormat="1" ht="15">
      <c r="A25" s="16" t="s">
        <v>17</v>
      </c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161"/>
      <c r="BC25" s="161"/>
      <c r="BD25" s="161"/>
      <c r="BE25" s="161"/>
      <c r="BF25" s="161"/>
      <c r="BG25" s="161"/>
      <c r="BH25" s="161"/>
      <c r="BI25" s="161"/>
      <c r="BJ25" s="161"/>
      <c r="BK25" s="161"/>
      <c r="BL25" s="161"/>
      <c r="BM25" s="161"/>
      <c r="BN25" s="161"/>
      <c r="BO25" s="161"/>
      <c r="BP25" s="161"/>
      <c r="BQ25" s="161"/>
      <c r="BR25" s="161"/>
      <c r="BS25" s="17"/>
      <c r="BT25" s="16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60"/>
      <c r="CG25" s="160"/>
      <c r="CH25" s="160"/>
      <c r="CI25" s="160"/>
      <c r="CJ25" s="160"/>
      <c r="CK25" s="160"/>
      <c r="CL25" s="160"/>
      <c r="CM25" s="160"/>
      <c r="CN25" s="160"/>
      <c r="CO25" s="160"/>
      <c r="CP25" s="160"/>
      <c r="CQ25" s="160"/>
      <c r="CR25" s="160"/>
      <c r="CS25" s="160"/>
      <c r="CT25" s="160"/>
      <c r="CU25" s="160"/>
      <c r="CV25" s="160"/>
      <c r="CW25" s="160"/>
      <c r="CX25" s="160"/>
      <c r="CY25" s="160"/>
      <c r="CZ25" s="160"/>
      <c r="DA25" s="160"/>
      <c r="DI25" s="18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159"/>
      <c r="EF25" s="159"/>
      <c r="EG25" s="159"/>
      <c r="EH25" s="159"/>
      <c r="EI25" s="159"/>
      <c r="EJ25" s="159"/>
      <c r="EK25" s="159"/>
      <c r="EL25" s="159"/>
      <c r="EM25" s="159"/>
      <c r="EN25" s="159"/>
      <c r="EO25" s="159"/>
      <c r="EP25" s="159"/>
      <c r="EQ25" s="6"/>
    </row>
    <row r="26" spans="1:147" s="2" customFormat="1" ht="23.25" customHeight="1">
      <c r="A26" s="16" t="s">
        <v>18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19"/>
      <c r="V26" s="20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1"/>
      <c r="BB26" s="161"/>
      <c r="BC26" s="161"/>
      <c r="BD26" s="161"/>
      <c r="BE26" s="161"/>
      <c r="BF26" s="161"/>
      <c r="BG26" s="161"/>
      <c r="BH26" s="161"/>
      <c r="BI26" s="161"/>
      <c r="BJ26" s="161"/>
      <c r="BK26" s="161"/>
      <c r="BL26" s="161"/>
      <c r="BM26" s="161"/>
      <c r="BN26" s="161"/>
      <c r="BO26" s="161"/>
      <c r="BP26" s="161"/>
      <c r="BQ26" s="161"/>
      <c r="BR26" s="161"/>
      <c r="BS26" s="17"/>
      <c r="BT26" s="14"/>
      <c r="BV26" s="21"/>
      <c r="CD26" s="22"/>
      <c r="CF26" s="160"/>
      <c r="CG26" s="160"/>
      <c r="CH26" s="160"/>
      <c r="CI26" s="160"/>
      <c r="CJ26" s="160"/>
      <c r="CK26" s="160"/>
      <c r="CL26" s="160"/>
      <c r="CM26" s="160"/>
      <c r="CN26" s="160"/>
      <c r="CO26" s="160"/>
      <c r="CP26" s="160"/>
      <c r="CQ26" s="160"/>
      <c r="CR26" s="160"/>
      <c r="CS26" s="160"/>
      <c r="CT26" s="160"/>
      <c r="CU26" s="160"/>
      <c r="CV26" s="160"/>
      <c r="CW26" s="160"/>
      <c r="CX26" s="160"/>
      <c r="CY26" s="160"/>
      <c r="CZ26" s="160"/>
      <c r="DA26" s="160"/>
      <c r="DI26" s="18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19"/>
      <c r="ED26" s="20"/>
      <c r="EE26" s="159"/>
      <c r="EF26" s="159"/>
      <c r="EG26" s="159"/>
      <c r="EH26" s="159"/>
      <c r="EI26" s="159"/>
      <c r="EJ26" s="159"/>
      <c r="EK26" s="159"/>
      <c r="EL26" s="159"/>
      <c r="EM26" s="159"/>
      <c r="EN26" s="159"/>
      <c r="EO26" s="159"/>
      <c r="EP26" s="159"/>
      <c r="EQ26" s="6"/>
    </row>
    <row r="27" spans="1:147" s="2" customFormat="1" ht="34.5" customHeight="1">
      <c r="A27" s="16" t="s">
        <v>19</v>
      </c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162"/>
      <c r="BD27" s="162"/>
      <c r="BE27" s="162"/>
      <c r="BF27" s="162"/>
      <c r="BG27" s="162"/>
      <c r="BH27" s="162"/>
      <c r="BI27" s="162"/>
      <c r="BJ27" s="162"/>
      <c r="BK27" s="162"/>
      <c r="BL27" s="162"/>
      <c r="BM27" s="162"/>
      <c r="BN27" s="162"/>
      <c r="BO27" s="162"/>
      <c r="BP27" s="162"/>
      <c r="BQ27" s="162"/>
      <c r="BR27" s="162"/>
      <c r="BS27" s="17"/>
      <c r="BT27" s="14"/>
      <c r="BV27" s="21"/>
      <c r="CD27" s="22"/>
      <c r="CF27" s="160"/>
      <c r="CG27" s="160"/>
      <c r="CH27" s="160"/>
      <c r="CI27" s="160"/>
      <c r="CJ27" s="160"/>
      <c r="CK27" s="160"/>
      <c r="CL27" s="160"/>
      <c r="CM27" s="160"/>
      <c r="CN27" s="160"/>
      <c r="CO27" s="160"/>
      <c r="CP27" s="160"/>
      <c r="CQ27" s="160"/>
      <c r="CR27" s="160"/>
      <c r="CS27" s="160"/>
      <c r="CT27" s="160"/>
      <c r="CU27" s="160"/>
      <c r="CV27" s="160"/>
      <c r="CW27" s="160"/>
      <c r="CX27" s="160"/>
      <c r="CY27" s="160"/>
      <c r="CZ27" s="160"/>
      <c r="DA27" s="160"/>
      <c r="DI27" s="18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159"/>
      <c r="EF27" s="159"/>
      <c r="EG27" s="159"/>
      <c r="EH27" s="159"/>
      <c r="EI27" s="159"/>
      <c r="EJ27" s="159"/>
      <c r="EK27" s="159"/>
      <c r="EL27" s="159"/>
      <c r="EM27" s="159"/>
      <c r="EN27" s="159"/>
      <c r="EO27" s="159"/>
      <c r="EP27" s="159"/>
      <c r="EQ27" s="6"/>
    </row>
    <row r="28" spans="44:105" s="2" customFormat="1" ht="10.5" customHeight="1"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V28" s="21"/>
      <c r="CD28" s="7"/>
      <c r="CF28" s="160"/>
      <c r="CG28" s="160"/>
      <c r="CH28" s="160"/>
      <c r="CI28" s="160"/>
      <c r="CJ28" s="160"/>
      <c r="CK28" s="160"/>
      <c r="CL28" s="160"/>
      <c r="CM28" s="160"/>
      <c r="CN28" s="160"/>
      <c r="CO28" s="160"/>
      <c r="CP28" s="160"/>
      <c r="CQ28" s="160"/>
      <c r="CR28" s="160"/>
      <c r="CS28" s="160"/>
      <c r="CT28" s="160"/>
      <c r="CU28" s="160"/>
      <c r="CV28" s="160"/>
      <c r="CW28" s="160"/>
      <c r="CX28" s="160"/>
      <c r="CY28" s="160"/>
      <c r="CZ28" s="160"/>
      <c r="DA28" s="160"/>
    </row>
    <row r="29" spans="1:146" s="21" customFormat="1" ht="19.5" customHeight="1">
      <c r="A29" s="21" t="s">
        <v>20</v>
      </c>
      <c r="W29" s="153" t="s">
        <v>261</v>
      </c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  <c r="BI29" s="153"/>
      <c r="BJ29" s="153"/>
      <c r="BK29" s="153"/>
      <c r="BL29" s="153"/>
      <c r="BM29" s="153"/>
      <c r="BN29" s="153"/>
      <c r="BO29" s="153"/>
      <c r="BP29" s="153"/>
      <c r="BQ29" s="153"/>
      <c r="BR29" s="153"/>
      <c r="BS29" s="153"/>
      <c r="BT29" s="24"/>
      <c r="CD29" s="25"/>
      <c r="CF29" s="154"/>
      <c r="CG29" s="154"/>
      <c r="CH29" s="154"/>
      <c r="CI29" s="154"/>
      <c r="CJ29" s="154"/>
      <c r="CK29" s="154"/>
      <c r="CL29" s="154"/>
      <c r="CM29" s="154"/>
      <c r="CN29" s="154"/>
      <c r="CO29" s="154"/>
      <c r="CP29" s="154"/>
      <c r="CQ29" s="154"/>
      <c r="CR29" s="154"/>
      <c r="CS29" s="154"/>
      <c r="CT29" s="154"/>
      <c r="CU29" s="154"/>
      <c r="CV29" s="154"/>
      <c r="CW29" s="154"/>
      <c r="CX29" s="154"/>
      <c r="CY29" s="154"/>
      <c r="CZ29" s="154"/>
      <c r="DA29" s="154"/>
      <c r="EE29" s="155"/>
      <c r="EF29" s="156"/>
      <c r="EG29" s="156"/>
      <c r="EH29" s="156"/>
      <c r="EI29" s="156"/>
      <c r="EJ29" s="156"/>
      <c r="EK29" s="156"/>
      <c r="EL29" s="156"/>
      <c r="EM29" s="156"/>
      <c r="EN29" s="156"/>
      <c r="EO29" s="156"/>
      <c r="EP29" s="156"/>
    </row>
    <row r="30" spans="1:113" s="21" customFormat="1" ht="27" customHeight="1">
      <c r="A30" s="26" t="s">
        <v>21</v>
      </c>
      <c r="BT30" s="26" t="s">
        <v>22</v>
      </c>
      <c r="CF30" s="154" t="s">
        <v>23</v>
      </c>
      <c r="CG30" s="154"/>
      <c r="CH30" s="154"/>
      <c r="CI30" s="154"/>
      <c r="CJ30" s="154"/>
      <c r="CK30" s="154"/>
      <c r="CL30" s="154"/>
      <c r="CM30" s="154"/>
      <c r="CN30" s="154"/>
      <c r="CO30" s="154"/>
      <c r="CP30" s="154"/>
      <c r="CQ30" s="154"/>
      <c r="CR30" s="154"/>
      <c r="CS30" s="154"/>
      <c r="CT30" s="154"/>
      <c r="CU30" s="154"/>
      <c r="CV30" s="154"/>
      <c r="CW30" s="154"/>
      <c r="CX30" s="154"/>
      <c r="CY30" s="154"/>
      <c r="CZ30" s="154"/>
      <c r="DA30" s="154"/>
      <c r="DI30" s="26"/>
    </row>
    <row r="31" spans="1:113" s="28" customFormat="1" ht="6" customHeight="1">
      <c r="A31" s="27"/>
      <c r="BX31" s="27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I31" s="27"/>
    </row>
    <row r="32" spans="1:146" s="2" customFormat="1" ht="14.25" customHeight="1">
      <c r="A32" s="16" t="s">
        <v>24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157" t="s">
        <v>25</v>
      </c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  <c r="BB32" s="157"/>
      <c r="BC32" s="157"/>
      <c r="BD32" s="157"/>
      <c r="BE32" s="157"/>
      <c r="BF32" s="157"/>
      <c r="BG32" s="157"/>
      <c r="BH32" s="157"/>
      <c r="BI32" s="157"/>
      <c r="BJ32" s="157"/>
      <c r="BK32" s="157"/>
      <c r="BL32" s="157"/>
      <c r="BM32" s="157"/>
      <c r="BN32" s="157"/>
      <c r="BO32" s="157"/>
      <c r="BP32" s="157"/>
      <c r="BQ32" s="157"/>
      <c r="BR32" s="157"/>
      <c r="BS32" s="157"/>
      <c r="BT32" s="157"/>
      <c r="BU32" s="157"/>
      <c r="BV32" s="157"/>
      <c r="BW32" s="157"/>
      <c r="BX32" s="157"/>
      <c r="BY32" s="157"/>
      <c r="BZ32" s="157"/>
      <c r="CA32" s="157"/>
      <c r="CB32" s="157"/>
      <c r="CC32" s="157"/>
      <c r="CD32" s="157"/>
      <c r="CE32" s="157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I32" s="16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157"/>
      <c r="EJ32" s="152"/>
      <c r="EK32" s="152"/>
      <c r="EL32" s="152"/>
      <c r="EM32" s="152"/>
      <c r="EN32" s="152"/>
      <c r="EO32" s="152"/>
      <c r="EP32" s="152"/>
    </row>
    <row r="33" spans="1:146" s="2" customFormat="1" ht="14.25" customHeight="1">
      <c r="A33" s="16" t="s">
        <v>26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  <c r="BC33" s="157"/>
      <c r="BD33" s="157"/>
      <c r="BE33" s="157"/>
      <c r="BF33" s="157"/>
      <c r="BG33" s="157"/>
      <c r="BH33" s="157"/>
      <c r="BI33" s="157"/>
      <c r="BJ33" s="157"/>
      <c r="BK33" s="157"/>
      <c r="BL33" s="157"/>
      <c r="BM33" s="157"/>
      <c r="BN33" s="157"/>
      <c r="BO33" s="157"/>
      <c r="BP33" s="157"/>
      <c r="BQ33" s="157"/>
      <c r="BR33" s="157"/>
      <c r="BS33" s="157"/>
      <c r="BT33" s="157"/>
      <c r="BU33" s="157"/>
      <c r="BV33" s="157"/>
      <c r="BW33" s="157"/>
      <c r="BX33" s="157"/>
      <c r="BY33" s="157"/>
      <c r="BZ33" s="157"/>
      <c r="CA33" s="157"/>
      <c r="CB33" s="157"/>
      <c r="CC33" s="157"/>
      <c r="CD33" s="157"/>
      <c r="CE33" s="157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I33" s="16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152"/>
      <c r="EJ33" s="152"/>
      <c r="EK33" s="152"/>
      <c r="EL33" s="152"/>
      <c r="EM33" s="152"/>
      <c r="EN33" s="152"/>
      <c r="EO33" s="152"/>
      <c r="EP33" s="152"/>
    </row>
    <row r="34" spans="1:146" s="2" customFormat="1" ht="14.25" customHeight="1">
      <c r="A34" s="16" t="s">
        <v>27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7"/>
      <c r="BC34" s="157"/>
      <c r="BD34" s="157"/>
      <c r="BE34" s="157"/>
      <c r="BF34" s="157"/>
      <c r="BG34" s="157"/>
      <c r="BH34" s="157"/>
      <c r="BI34" s="157"/>
      <c r="BJ34" s="157"/>
      <c r="BK34" s="157"/>
      <c r="BL34" s="157"/>
      <c r="BM34" s="157"/>
      <c r="BN34" s="157"/>
      <c r="BO34" s="157"/>
      <c r="BP34" s="157"/>
      <c r="BQ34" s="157"/>
      <c r="BR34" s="157"/>
      <c r="BS34" s="157"/>
      <c r="BT34" s="157"/>
      <c r="BU34" s="157"/>
      <c r="BV34" s="157"/>
      <c r="BW34" s="157"/>
      <c r="BX34" s="157"/>
      <c r="BY34" s="157"/>
      <c r="BZ34" s="157"/>
      <c r="CA34" s="157"/>
      <c r="CB34" s="157"/>
      <c r="CC34" s="157"/>
      <c r="CD34" s="157"/>
      <c r="CE34" s="157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I34" s="16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152"/>
      <c r="EJ34" s="152"/>
      <c r="EK34" s="152"/>
      <c r="EL34" s="152"/>
      <c r="EM34" s="152"/>
      <c r="EN34" s="152"/>
      <c r="EO34" s="152"/>
      <c r="EP34" s="152"/>
    </row>
    <row r="35" spans="1:146" s="2" customFormat="1" ht="14.25" customHeight="1">
      <c r="A35" s="16" t="s">
        <v>28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7"/>
      <c r="BC35" s="157"/>
      <c r="BD35" s="157"/>
      <c r="BE35" s="157"/>
      <c r="BF35" s="157"/>
      <c r="BG35" s="157"/>
      <c r="BH35" s="157"/>
      <c r="BI35" s="157"/>
      <c r="BJ35" s="157"/>
      <c r="BK35" s="157"/>
      <c r="BL35" s="157"/>
      <c r="BM35" s="157"/>
      <c r="BN35" s="157"/>
      <c r="BO35" s="157"/>
      <c r="BP35" s="157"/>
      <c r="BQ35" s="157"/>
      <c r="BR35" s="157"/>
      <c r="BS35" s="157"/>
      <c r="BT35" s="157"/>
      <c r="BU35" s="157"/>
      <c r="BV35" s="157"/>
      <c r="BW35" s="157"/>
      <c r="BX35" s="157"/>
      <c r="BY35" s="157"/>
      <c r="BZ35" s="157"/>
      <c r="CA35" s="157"/>
      <c r="CB35" s="157"/>
      <c r="CC35" s="157"/>
      <c r="CD35" s="157"/>
      <c r="CE35" s="157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I35" s="16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152"/>
      <c r="EJ35" s="152"/>
      <c r="EK35" s="152"/>
      <c r="EL35" s="152"/>
      <c r="EM35" s="152"/>
      <c r="EN35" s="152"/>
      <c r="EO35" s="152"/>
      <c r="EP35" s="152"/>
    </row>
    <row r="36" spans="1:146" s="2" customFormat="1" ht="12" customHeight="1">
      <c r="A36" s="16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2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I36" s="16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</row>
    <row r="37" spans="1:146" s="2" customFormat="1" ht="28.5" customHeight="1">
      <c r="A37" s="16" t="s">
        <v>29</v>
      </c>
      <c r="AA37" s="150" t="s">
        <v>263</v>
      </c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0"/>
      <c r="BI37" s="150"/>
      <c r="BJ37" s="150"/>
      <c r="BK37" s="150"/>
      <c r="BL37" s="150"/>
      <c r="BM37" s="150"/>
      <c r="BN37" s="150"/>
      <c r="BO37" s="150"/>
      <c r="BP37" s="150"/>
      <c r="BQ37" s="150"/>
      <c r="BR37" s="150"/>
      <c r="BS37" s="150"/>
      <c r="BT37" s="150"/>
      <c r="BU37" s="150"/>
      <c r="BV37" s="150"/>
      <c r="BW37" s="150"/>
      <c r="BX37" s="150"/>
      <c r="BY37" s="150"/>
      <c r="BZ37" s="150"/>
      <c r="CA37" s="150"/>
      <c r="CB37" s="150"/>
      <c r="CC37" s="150"/>
      <c r="CD37" s="150"/>
      <c r="CE37" s="150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I37" s="16"/>
      <c r="EI37" s="151"/>
      <c r="EJ37" s="152"/>
      <c r="EK37" s="152"/>
      <c r="EL37" s="152"/>
      <c r="EM37" s="152"/>
      <c r="EN37" s="152"/>
      <c r="EO37" s="152"/>
      <c r="EP37" s="152"/>
    </row>
    <row r="38" spans="1:146" s="2" customFormat="1" ht="25.5" customHeight="1">
      <c r="A38" s="16" t="s">
        <v>30</v>
      </c>
      <c r="AA38" s="150" t="s">
        <v>264</v>
      </c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  <c r="BI38" s="150"/>
      <c r="BJ38" s="150"/>
      <c r="BK38" s="150"/>
      <c r="BL38" s="150"/>
      <c r="BM38" s="150"/>
      <c r="BN38" s="150"/>
      <c r="BO38" s="150"/>
      <c r="BP38" s="150"/>
      <c r="BQ38" s="150"/>
      <c r="BR38" s="150"/>
      <c r="BS38" s="150"/>
      <c r="BT38" s="150"/>
      <c r="BU38" s="150"/>
      <c r="BV38" s="150"/>
      <c r="BW38" s="150"/>
      <c r="BX38" s="150"/>
      <c r="BY38" s="150"/>
      <c r="BZ38" s="150"/>
      <c r="CA38" s="150"/>
      <c r="CB38" s="150"/>
      <c r="CC38" s="150"/>
      <c r="CD38" s="150"/>
      <c r="CE38" s="150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I38" s="16"/>
      <c r="EI38" s="152"/>
      <c r="EJ38" s="152"/>
      <c r="EK38" s="152"/>
      <c r="EL38" s="152"/>
      <c r="EM38" s="152"/>
      <c r="EN38" s="152"/>
      <c r="EO38" s="152"/>
      <c r="EP38" s="152"/>
    </row>
    <row r="39" spans="1:146" s="2" customFormat="1" ht="13.5" customHeight="1">
      <c r="A39" s="16" t="s">
        <v>31</v>
      </c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 s="150"/>
      <c r="BB39" s="150"/>
      <c r="BC39" s="150"/>
      <c r="BD39" s="150"/>
      <c r="BE39" s="150"/>
      <c r="BF39" s="150"/>
      <c r="BG39" s="150"/>
      <c r="BH39" s="150"/>
      <c r="BI39" s="150"/>
      <c r="BJ39" s="150"/>
      <c r="BK39" s="150"/>
      <c r="BL39" s="150"/>
      <c r="BM39" s="150"/>
      <c r="BN39" s="150"/>
      <c r="BO39" s="150"/>
      <c r="BP39" s="150"/>
      <c r="BQ39" s="150"/>
      <c r="BR39" s="150"/>
      <c r="BS39" s="150"/>
      <c r="BT39" s="150"/>
      <c r="BU39" s="150"/>
      <c r="BV39" s="150"/>
      <c r="BW39" s="150"/>
      <c r="BX39" s="150"/>
      <c r="BY39" s="150"/>
      <c r="BZ39" s="150"/>
      <c r="CA39" s="150"/>
      <c r="CB39" s="150"/>
      <c r="CC39" s="150"/>
      <c r="CD39" s="150"/>
      <c r="CE39" s="150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I39" s="16"/>
      <c r="EI39" s="152"/>
      <c r="EJ39" s="152"/>
      <c r="EK39" s="152"/>
      <c r="EL39" s="152"/>
      <c r="EM39" s="152"/>
      <c r="EN39" s="152"/>
      <c r="EO39" s="152"/>
      <c r="EP39" s="152"/>
    </row>
    <row r="40" spans="1:146" s="2" customFormat="1" ht="15" customHeight="1">
      <c r="A40" s="16" t="s">
        <v>32</v>
      </c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50"/>
      <c r="BB40" s="150"/>
      <c r="BC40" s="150"/>
      <c r="BD40" s="150"/>
      <c r="BE40" s="150"/>
      <c r="BF40" s="150"/>
      <c r="BG40" s="150"/>
      <c r="BH40" s="150"/>
      <c r="BI40" s="150"/>
      <c r="BJ40" s="150"/>
      <c r="BK40" s="150"/>
      <c r="BL40" s="150"/>
      <c r="BM40" s="150"/>
      <c r="BN40" s="150"/>
      <c r="BO40" s="150"/>
      <c r="BP40" s="150"/>
      <c r="BQ40" s="150"/>
      <c r="BR40" s="150"/>
      <c r="BS40" s="150"/>
      <c r="BT40" s="150"/>
      <c r="BU40" s="150"/>
      <c r="BV40" s="150"/>
      <c r="BW40" s="150"/>
      <c r="BX40" s="150"/>
      <c r="BY40" s="150"/>
      <c r="BZ40" s="150"/>
      <c r="CA40" s="150"/>
      <c r="CB40" s="150"/>
      <c r="CC40" s="150"/>
      <c r="CD40" s="150"/>
      <c r="CE40" s="150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I40" s="16"/>
      <c r="EI40" s="152"/>
      <c r="EJ40" s="152"/>
      <c r="EK40" s="152"/>
      <c r="EL40" s="152"/>
      <c r="EM40" s="152"/>
      <c r="EN40" s="152"/>
      <c r="EO40" s="152"/>
      <c r="EP40" s="152"/>
    </row>
    <row r="41" spans="1:146" s="2" customFormat="1" ht="14.25" customHeight="1">
      <c r="A41" s="16" t="s">
        <v>19</v>
      </c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  <c r="BI41" s="150"/>
      <c r="BJ41" s="150"/>
      <c r="BK41" s="150"/>
      <c r="BL41" s="150"/>
      <c r="BM41" s="150"/>
      <c r="BN41" s="150"/>
      <c r="BO41" s="150"/>
      <c r="BP41" s="150"/>
      <c r="BQ41" s="150"/>
      <c r="BR41" s="150"/>
      <c r="BS41" s="150"/>
      <c r="BT41" s="150"/>
      <c r="BU41" s="150"/>
      <c r="BV41" s="150"/>
      <c r="BW41" s="150"/>
      <c r="BX41" s="150"/>
      <c r="BY41" s="150"/>
      <c r="BZ41" s="150"/>
      <c r="CA41" s="150"/>
      <c r="CB41" s="150"/>
      <c r="CC41" s="150"/>
      <c r="CD41" s="150"/>
      <c r="CE41" s="150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I41" s="16"/>
      <c r="EI41" s="152"/>
      <c r="EJ41" s="152"/>
      <c r="EK41" s="152"/>
      <c r="EL41" s="152"/>
      <c r="EM41" s="152"/>
      <c r="EN41" s="152"/>
      <c r="EO41" s="152"/>
      <c r="EP41" s="152"/>
    </row>
    <row r="42" spans="1:113" s="2" customFormat="1" ht="0.75" customHeight="1">
      <c r="A42" s="16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0"/>
      <c r="BT42" s="150"/>
      <c r="BU42" s="150"/>
      <c r="BV42" s="150"/>
      <c r="BW42" s="150"/>
      <c r="BX42" s="150"/>
      <c r="BY42" s="150"/>
      <c r="BZ42" s="150"/>
      <c r="CA42" s="150"/>
      <c r="CB42" s="150"/>
      <c r="CC42" s="150"/>
      <c r="CD42" s="150"/>
      <c r="CE42" s="150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I42" s="16"/>
    </row>
    <row r="43" s="2" customFormat="1" ht="15"/>
  </sheetData>
  <sheetProtection/>
  <mergeCells count="57">
    <mergeCell ref="A16:DK16"/>
    <mergeCell ref="A17:DK17"/>
    <mergeCell ref="EC6:EP6"/>
    <mergeCell ref="A3:AZ3"/>
    <mergeCell ref="BE3:DA3"/>
    <mergeCell ref="DI3:EP3"/>
    <mergeCell ref="A4:AZ4"/>
    <mergeCell ref="BE4:DA4"/>
    <mergeCell ref="DI4:EP4"/>
    <mergeCell ref="BN7:BQ7"/>
    <mergeCell ref="U5:AZ5"/>
    <mergeCell ref="BY5:DA5"/>
    <mergeCell ref="EC5:EP5"/>
    <mergeCell ref="A6:T6"/>
    <mergeCell ref="U6:AZ6"/>
    <mergeCell ref="BE6:BX6"/>
    <mergeCell ref="BY6:DA6"/>
    <mergeCell ref="DI6:EB6"/>
    <mergeCell ref="CN7:CQ7"/>
    <mergeCell ref="DR7:DU7"/>
    <mergeCell ref="DY7:EP7"/>
    <mergeCell ref="J7:M7"/>
    <mergeCell ref="Q7:AH7"/>
    <mergeCell ref="AI7:AL7"/>
    <mergeCell ref="AM7:AP7"/>
    <mergeCell ref="BU7:CI7"/>
    <mergeCell ref="CJ7:CM7"/>
    <mergeCell ref="CF19:DA19"/>
    <mergeCell ref="BT20:CD20"/>
    <mergeCell ref="CF20:DA20"/>
    <mergeCell ref="Z21:AC21"/>
    <mergeCell ref="AG21:AX21"/>
    <mergeCell ref="AY21:BB21"/>
    <mergeCell ref="BC21:BF21"/>
    <mergeCell ref="CF21:DA21"/>
    <mergeCell ref="EH21:EK21"/>
    <mergeCell ref="EO21:EP21"/>
    <mergeCell ref="CF22:DA22"/>
    <mergeCell ref="CF23:DA23"/>
    <mergeCell ref="W24:BR27"/>
    <mergeCell ref="CF24:DA24"/>
    <mergeCell ref="EE24:EP27"/>
    <mergeCell ref="CF25:DA25"/>
    <mergeCell ref="CF26:DA28"/>
    <mergeCell ref="W29:BS29"/>
    <mergeCell ref="CF29:DA29"/>
    <mergeCell ref="EE29:EP29"/>
    <mergeCell ref="CF30:DA30"/>
    <mergeCell ref="AA32:CE35"/>
    <mergeCell ref="EI32:EP35"/>
    <mergeCell ref="AA42:CE42"/>
    <mergeCell ref="AA37:CE37"/>
    <mergeCell ref="EI37:EP41"/>
    <mergeCell ref="AA38:CE38"/>
    <mergeCell ref="AA39:CE39"/>
    <mergeCell ref="AA40:CE40"/>
    <mergeCell ref="AA41:CE41"/>
  </mergeCells>
  <printOptions/>
  <pageMargins left="0.25" right="0.25" top="0.75" bottom="0.75" header="0.3" footer="0.3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X33"/>
  <sheetViews>
    <sheetView view="pageBreakPreview" zoomScaleSheetLayoutView="100" zoomScalePageLayoutView="0" workbookViewId="0" topLeftCell="A1">
      <selection activeCell="A15" sqref="A15:DX15"/>
    </sheetView>
  </sheetViews>
  <sheetFormatPr defaultColWidth="9.00390625" defaultRowHeight="12.75"/>
  <cols>
    <col min="1" max="128" width="0.875" style="2" customWidth="1"/>
  </cols>
  <sheetData>
    <row r="1" s="2" customFormat="1" ht="3" customHeight="1"/>
    <row r="2" spans="1:128" s="34" customFormat="1" ht="24.75" customHeight="1">
      <c r="A2" s="185" t="s">
        <v>33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F2" s="185"/>
      <c r="BG2" s="185"/>
      <c r="BH2" s="185"/>
      <c r="BI2" s="185"/>
      <c r="BJ2" s="185"/>
      <c r="BK2" s="185"/>
      <c r="BL2" s="185"/>
      <c r="BM2" s="185"/>
      <c r="BN2" s="185"/>
      <c r="BO2" s="185"/>
      <c r="BP2" s="185"/>
      <c r="BQ2" s="185"/>
      <c r="BR2" s="185"/>
      <c r="BS2" s="185"/>
      <c r="BT2" s="185"/>
      <c r="BU2" s="185"/>
      <c r="BV2" s="185"/>
      <c r="BW2" s="185"/>
      <c r="BX2" s="185"/>
      <c r="BY2" s="185"/>
      <c r="BZ2" s="185"/>
      <c r="CA2" s="185"/>
      <c r="CB2" s="185"/>
      <c r="CC2" s="185"/>
      <c r="CD2" s="185"/>
      <c r="CE2" s="185"/>
      <c r="CF2" s="185"/>
      <c r="CG2" s="185"/>
      <c r="CH2" s="185"/>
      <c r="CI2" s="185"/>
      <c r="CJ2" s="185"/>
      <c r="CK2" s="185"/>
      <c r="CL2" s="185"/>
      <c r="CM2" s="185"/>
      <c r="CN2" s="185"/>
      <c r="CO2" s="185"/>
      <c r="CP2" s="185"/>
      <c r="CQ2" s="185"/>
      <c r="CR2" s="185"/>
      <c r="CS2" s="185"/>
      <c r="CT2" s="185"/>
      <c r="CU2" s="185"/>
      <c r="CV2" s="185"/>
      <c r="CW2" s="185"/>
      <c r="CX2" s="185"/>
      <c r="CY2" s="185"/>
      <c r="CZ2" s="185"/>
      <c r="DA2" s="185"/>
      <c r="DB2" s="185"/>
      <c r="DC2" s="185"/>
      <c r="DD2" s="185"/>
      <c r="DE2" s="185"/>
      <c r="DF2" s="185"/>
      <c r="DG2" s="185"/>
      <c r="DH2" s="185"/>
      <c r="DI2" s="185"/>
      <c r="DJ2" s="185"/>
      <c r="DK2" s="185"/>
      <c r="DL2" s="185"/>
      <c r="DM2" s="185"/>
      <c r="DN2" s="185"/>
      <c r="DO2" s="185"/>
      <c r="DP2" s="185"/>
      <c r="DQ2" s="185"/>
      <c r="DR2" s="185"/>
      <c r="DS2" s="185"/>
      <c r="DT2" s="185"/>
      <c r="DU2" s="185"/>
      <c r="DV2" s="185"/>
      <c r="DW2" s="185"/>
      <c r="DX2" s="185"/>
    </row>
    <row r="3" spans="1:128" s="34" customFormat="1" ht="9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</row>
    <row r="4" spans="1:128" s="2" customFormat="1" ht="15" customHeight="1">
      <c r="A4" s="183" t="s">
        <v>34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3"/>
      <c r="AW4" s="183"/>
      <c r="AX4" s="183"/>
      <c r="AY4" s="183"/>
      <c r="AZ4" s="183"/>
      <c r="BA4" s="183"/>
      <c r="BB4" s="183"/>
      <c r="BC4" s="183"/>
      <c r="BD4" s="183"/>
      <c r="BE4" s="183"/>
      <c r="BF4" s="183"/>
      <c r="BG4" s="183"/>
      <c r="BH4" s="183"/>
      <c r="BI4" s="183"/>
      <c r="BJ4" s="183"/>
      <c r="BK4" s="183"/>
      <c r="BL4" s="183"/>
      <c r="BM4" s="183"/>
      <c r="BN4" s="183"/>
      <c r="BO4" s="183"/>
      <c r="BP4" s="183"/>
      <c r="BQ4" s="183"/>
      <c r="BR4" s="183"/>
      <c r="BS4" s="183"/>
      <c r="BT4" s="183"/>
      <c r="BU4" s="183"/>
      <c r="BV4" s="183"/>
      <c r="BW4" s="183"/>
      <c r="BX4" s="183"/>
      <c r="BY4" s="183"/>
      <c r="BZ4" s="183"/>
      <c r="CA4" s="183"/>
      <c r="CB4" s="183"/>
      <c r="CC4" s="183"/>
      <c r="CD4" s="183"/>
      <c r="CE4" s="183"/>
      <c r="CF4" s="183"/>
      <c r="CG4" s="183"/>
      <c r="CH4" s="183"/>
      <c r="CI4" s="183"/>
      <c r="CJ4" s="183"/>
      <c r="CK4" s="183"/>
      <c r="CL4" s="183"/>
      <c r="CM4" s="183"/>
      <c r="CN4" s="183"/>
      <c r="CO4" s="183"/>
      <c r="CP4" s="183"/>
      <c r="CQ4" s="183"/>
      <c r="CR4" s="183"/>
      <c r="CS4" s="183"/>
      <c r="CT4" s="183"/>
      <c r="CU4" s="183"/>
      <c r="CV4" s="183"/>
      <c r="CW4" s="183"/>
      <c r="CX4" s="183"/>
      <c r="CY4" s="183"/>
      <c r="CZ4" s="183"/>
      <c r="DA4" s="183"/>
      <c r="DB4" s="183"/>
      <c r="DC4" s="183"/>
      <c r="DD4" s="183"/>
      <c r="DE4" s="183"/>
      <c r="DF4" s="183"/>
      <c r="DG4" s="183"/>
      <c r="DH4" s="183"/>
      <c r="DI4" s="183"/>
      <c r="DJ4" s="183"/>
      <c r="DK4" s="183"/>
      <c r="DL4" s="183"/>
      <c r="DM4" s="183"/>
      <c r="DN4" s="183"/>
      <c r="DO4" s="183"/>
      <c r="DP4" s="183"/>
      <c r="DQ4" s="183"/>
      <c r="DR4" s="183"/>
      <c r="DS4" s="183"/>
      <c r="DT4" s="183"/>
      <c r="DU4" s="183"/>
      <c r="DV4" s="183"/>
      <c r="DW4" s="183"/>
      <c r="DX4" s="183"/>
    </row>
    <row r="5" spans="1:128" s="2" customFormat="1" ht="16.5" customHeight="1">
      <c r="A5" s="181" t="s">
        <v>35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1"/>
      <c r="AW5" s="181"/>
      <c r="AX5" s="181"/>
      <c r="AY5" s="181"/>
      <c r="AZ5" s="181"/>
      <c r="BA5" s="181"/>
      <c r="BB5" s="181"/>
      <c r="BC5" s="181"/>
      <c r="BD5" s="181"/>
      <c r="BE5" s="181"/>
      <c r="BF5" s="181"/>
      <c r="BG5" s="181"/>
      <c r="BH5" s="181"/>
      <c r="BI5" s="181"/>
      <c r="BJ5" s="181"/>
      <c r="BK5" s="181"/>
      <c r="BL5" s="181"/>
      <c r="BM5" s="181"/>
      <c r="BN5" s="181"/>
      <c r="BO5" s="181"/>
      <c r="BP5" s="181"/>
      <c r="BQ5" s="181"/>
      <c r="BR5" s="181"/>
      <c r="BS5" s="181"/>
      <c r="BT5" s="181"/>
      <c r="BU5" s="181"/>
      <c r="BV5" s="181"/>
      <c r="BW5" s="181"/>
      <c r="BX5" s="181"/>
      <c r="BY5" s="181"/>
      <c r="BZ5" s="181"/>
      <c r="CA5" s="181"/>
      <c r="CB5" s="181"/>
      <c r="CC5" s="181"/>
      <c r="CD5" s="181"/>
      <c r="CE5" s="181"/>
      <c r="CF5" s="181"/>
      <c r="CG5" s="181"/>
      <c r="CH5" s="181"/>
      <c r="CI5" s="181"/>
      <c r="CJ5" s="181"/>
      <c r="CK5" s="181"/>
      <c r="CL5" s="181"/>
      <c r="CM5" s="181"/>
      <c r="CN5" s="181"/>
      <c r="CO5" s="181"/>
      <c r="CP5" s="181"/>
      <c r="CQ5" s="181"/>
      <c r="CR5" s="181"/>
      <c r="CS5" s="181"/>
      <c r="CT5" s="181"/>
      <c r="CU5" s="181"/>
      <c r="CV5" s="181"/>
      <c r="CW5" s="181"/>
      <c r="CX5" s="181"/>
      <c r="CY5" s="181"/>
      <c r="CZ5" s="181"/>
      <c r="DA5" s="181"/>
      <c r="DB5" s="181"/>
      <c r="DC5" s="181"/>
      <c r="DD5" s="181"/>
      <c r="DE5" s="181"/>
      <c r="DF5" s="181"/>
      <c r="DG5" s="181"/>
      <c r="DH5" s="181"/>
      <c r="DI5" s="181"/>
      <c r="DJ5" s="181"/>
      <c r="DK5" s="181"/>
      <c r="DL5" s="181"/>
      <c r="DM5" s="181"/>
      <c r="DN5" s="181"/>
      <c r="DO5" s="181"/>
      <c r="DP5" s="181"/>
      <c r="DQ5" s="181"/>
      <c r="DR5" s="181"/>
      <c r="DS5" s="181"/>
      <c r="DT5" s="181"/>
      <c r="DU5" s="181"/>
      <c r="DV5" s="181"/>
      <c r="DW5" s="181"/>
      <c r="DX5" s="181"/>
    </row>
    <row r="6" spans="1:128" s="2" customFormat="1" ht="14.25" customHeight="1">
      <c r="A6" s="181" t="s">
        <v>36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81"/>
      <c r="AS6" s="181"/>
      <c r="AT6" s="181"/>
      <c r="AU6" s="181"/>
      <c r="AV6" s="181"/>
      <c r="AW6" s="181"/>
      <c r="AX6" s="181"/>
      <c r="AY6" s="181"/>
      <c r="AZ6" s="181"/>
      <c r="BA6" s="181"/>
      <c r="BB6" s="181"/>
      <c r="BC6" s="181"/>
      <c r="BD6" s="181"/>
      <c r="BE6" s="181"/>
      <c r="BF6" s="181"/>
      <c r="BG6" s="181"/>
      <c r="BH6" s="181"/>
      <c r="BI6" s="181"/>
      <c r="BJ6" s="181"/>
      <c r="BK6" s="181"/>
      <c r="BL6" s="181"/>
      <c r="BM6" s="181"/>
      <c r="BN6" s="181"/>
      <c r="BO6" s="181"/>
      <c r="BP6" s="181"/>
      <c r="BQ6" s="181"/>
      <c r="BR6" s="181"/>
      <c r="BS6" s="181"/>
      <c r="BT6" s="181"/>
      <c r="BU6" s="181"/>
      <c r="BV6" s="181"/>
      <c r="BW6" s="181"/>
      <c r="BX6" s="181"/>
      <c r="BY6" s="181"/>
      <c r="BZ6" s="181"/>
      <c r="CA6" s="181"/>
      <c r="CB6" s="181"/>
      <c r="CC6" s="181"/>
      <c r="CD6" s="181"/>
      <c r="CE6" s="181"/>
      <c r="CF6" s="181"/>
      <c r="CG6" s="181"/>
      <c r="CH6" s="181"/>
      <c r="CI6" s="181"/>
      <c r="CJ6" s="181"/>
      <c r="CK6" s="181"/>
      <c r="CL6" s="181"/>
      <c r="CM6" s="181"/>
      <c r="CN6" s="181"/>
      <c r="CO6" s="181"/>
      <c r="CP6" s="181"/>
      <c r="CQ6" s="181"/>
      <c r="CR6" s="181"/>
      <c r="CS6" s="181"/>
      <c r="CT6" s="181"/>
      <c r="CU6" s="181"/>
      <c r="CV6" s="181"/>
      <c r="CW6" s="181"/>
      <c r="CX6" s="181"/>
      <c r="CY6" s="181"/>
      <c r="CZ6" s="181"/>
      <c r="DA6" s="181"/>
      <c r="DB6" s="181"/>
      <c r="DC6" s="181"/>
      <c r="DD6" s="181"/>
      <c r="DE6" s="181"/>
      <c r="DF6" s="181"/>
      <c r="DG6" s="181"/>
      <c r="DH6" s="181"/>
      <c r="DI6" s="181"/>
      <c r="DJ6" s="181"/>
      <c r="DK6" s="181"/>
      <c r="DL6" s="181"/>
      <c r="DM6" s="181"/>
      <c r="DN6" s="181"/>
      <c r="DO6" s="181"/>
      <c r="DP6" s="181"/>
      <c r="DQ6" s="181"/>
      <c r="DR6" s="181"/>
      <c r="DS6" s="181"/>
      <c r="DT6" s="181"/>
      <c r="DU6" s="181"/>
      <c r="DV6" s="181"/>
      <c r="DW6" s="181"/>
      <c r="DX6" s="181"/>
    </row>
    <row r="7" spans="1:128" s="2" customFormat="1" ht="17.25" customHeight="1">
      <c r="A7" s="181" t="s">
        <v>37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  <c r="CE7" s="181"/>
      <c r="CF7" s="181"/>
      <c r="CG7" s="181"/>
      <c r="CH7" s="181"/>
      <c r="CI7" s="181"/>
      <c r="CJ7" s="181"/>
      <c r="CK7" s="181"/>
      <c r="CL7" s="181"/>
      <c r="CM7" s="181"/>
      <c r="CN7" s="181"/>
      <c r="CO7" s="181"/>
      <c r="CP7" s="181"/>
      <c r="CQ7" s="181"/>
      <c r="CR7" s="181"/>
      <c r="CS7" s="181"/>
      <c r="CT7" s="181"/>
      <c r="CU7" s="181"/>
      <c r="CV7" s="181"/>
      <c r="CW7" s="181"/>
      <c r="CX7" s="181"/>
      <c r="CY7" s="181"/>
      <c r="CZ7" s="181"/>
      <c r="DA7" s="181"/>
      <c r="DB7" s="181"/>
      <c r="DC7" s="181"/>
      <c r="DD7" s="181"/>
      <c r="DE7" s="181"/>
      <c r="DF7" s="181"/>
      <c r="DG7" s="181"/>
      <c r="DH7" s="181"/>
      <c r="DI7" s="181"/>
      <c r="DJ7" s="181"/>
      <c r="DK7" s="181"/>
      <c r="DL7" s="181"/>
      <c r="DM7" s="181"/>
      <c r="DN7" s="181"/>
      <c r="DO7" s="181"/>
      <c r="DP7" s="181"/>
      <c r="DQ7" s="181"/>
      <c r="DR7" s="181"/>
      <c r="DS7" s="181"/>
      <c r="DT7" s="181"/>
      <c r="DU7" s="181"/>
      <c r="DV7" s="181"/>
      <c r="DW7" s="181"/>
      <c r="DX7" s="181"/>
    </row>
    <row r="8" spans="1:128" s="2" customFormat="1" ht="18.75" customHeight="1">
      <c r="A8" s="181" t="s">
        <v>38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181"/>
      <c r="BB8" s="181"/>
      <c r="BC8" s="181"/>
      <c r="BD8" s="181"/>
      <c r="BE8" s="181"/>
      <c r="BF8" s="181"/>
      <c r="BG8" s="181"/>
      <c r="BH8" s="181"/>
      <c r="BI8" s="181"/>
      <c r="BJ8" s="181"/>
      <c r="BK8" s="181"/>
      <c r="BL8" s="181"/>
      <c r="BM8" s="181"/>
      <c r="BN8" s="181"/>
      <c r="BO8" s="181"/>
      <c r="BP8" s="181"/>
      <c r="BQ8" s="181"/>
      <c r="BR8" s="181"/>
      <c r="BS8" s="181"/>
      <c r="BT8" s="181"/>
      <c r="BU8" s="181"/>
      <c r="BV8" s="181"/>
      <c r="BW8" s="181"/>
      <c r="BX8" s="181"/>
      <c r="BY8" s="181"/>
      <c r="BZ8" s="181"/>
      <c r="CA8" s="181"/>
      <c r="CB8" s="181"/>
      <c r="CC8" s="181"/>
      <c r="CD8" s="181"/>
      <c r="CE8" s="181"/>
      <c r="CF8" s="181"/>
      <c r="CG8" s="181"/>
      <c r="CH8" s="181"/>
      <c r="CI8" s="181"/>
      <c r="CJ8" s="181"/>
      <c r="CK8" s="181"/>
      <c r="CL8" s="181"/>
      <c r="CM8" s="181"/>
      <c r="CN8" s="181"/>
      <c r="CO8" s="181"/>
      <c r="CP8" s="181"/>
      <c r="CQ8" s="181"/>
      <c r="CR8" s="181"/>
      <c r="CS8" s="181"/>
      <c r="CT8" s="181"/>
      <c r="CU8" s="181"/>
      <c r="CV8" s="181"/>
      <c r="CW8" s="181"/>
      <c r="CX8" s="181"/>
      <c r="CY8" s="181"/>
      <c r="CZ8" s="181"/>
      <c r="DA8" s="181"/>
      <c r="DB8" s="181"/>
      <c r="DC8" s="181"/>
      <c r="DD8" s="181"/>
      <c r="DE8" s="181"/>
      <c r="DF8" s="181"/>
      <c r="DG8" s="181"/>
      <c r="DH8" s="181"/>
      <c r="DI8" s="181"/>
      <c r="DJ8" s="181"/>
      <c r="DK8" s="181"/>
      <c r="DL8" s="181"/>
      <c r="DM8" s="181"/>
      <c r="DN8" s="181"/>
      <c r="DO8" s="181"/>
      <c r="DP8" s="181"/>
      <c r="DQ8" s="181"/>
      <c r="DR8" s="181"/>
      <c r="DS8" s="181"/>
      <c r="DT8" s="181"/>
      <c r="DU8" s="181"/>
      <c r="DV8" s="181"/>
      <c r="DW8" s="181"/>
      <c r="DX8" s="181"/>
    </row>
    <row r="9" spans="1:128" s="2" customFormat="1" ht="18.75" customHeight="1">
      <c r="A9" s="181" t="s">
        <v>39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1"/>
      <c r="BQ9" s="181"/>
      <c r="BR9" s="181"/>
      <c r="BS9" s="181"/>
      <c r="BT9" s="181"/>
      <c r="BU9" s="181"/>
      <c r="BV9" s="181"/>
      <c r="BW9" s="181"/>
      <c r="BX9" s="181"/>
      <c r="BY9" s="181"/>
      <c r="BZ9" s="181"/>
      <c r="CA9" s="181"/>
      <c r="CB9" s="181"/>
      <c r="CC9" s="181"/>
      <c r="CD9" s="181"/>
      <c r="CE9" s="181"/>
      <c r="CF9" s="181"/>
      <c r="CG9" s="181"/>
      <c r="CH9" s="181"/>
      <c r="CI9" s="181"/>
      <c r="CJ9" s="181"/>
      <c r="CK9" s="181"/>
      <c r="CL9" s="181"/>
      <c r="CM9" s="181"/>
      <c r="CN9" s="181"/>
      <c r="CO9" s="181"/>
      <c r="CP9" s="181"/>
      <c r="CQ9" s="181"/>
      <c r="CR9" s="181"/>
      <c r="CS9" s="181"/>
      <c r="CT9" s="181"/>
      <c r="CU9" s="181"/>
      <c r="CV9" s="181"/>
      <c r="CW9" s="181"/>
      <c r="CX9" s="181"/>
      <c r="CY9" s="181"/>
      <c r="CZ9" s="181"/>
      <c r="DA9" s="181"/>
      <c r="DB9" s="181"/>
      <c r="DC9" s="181"/>
      <c r="DD9" s="181"/>
      <c r="DE9" s="181"/>
      <c r="DF9" s="181"/>
      <c r="DG9" s="181"/>
      <c r="DH9" s="181"/>
      <c r="DI9" s="181"/>
      <c r="DJ9" s="181"/>
      <c r="DK9" s="181"/>
      <c r="DL9" s="181"/>
      <c r="DM9" s="181"/>
      <c r="DN9" s="181"/>
      <c r="DO9" s="181"/>
      <c r="DP9" s="181"/>
      <c r="DQ9" s="181"/>
      <c r="DR9" s="181"/>
      <c r="DS9" s="181"/>
      <c r="DT9" s="181"/>
      <c r="DU9" s="181"/>
      <c r="DV9" s="181"/>
      <c r="DW9" s="181"/>
      <c r="DX9" s="181"/>
    </row>
    <row r="10" spans="1:128" s="2" customFormat="1" ht="18.75" customHeight="1">
      <c r="A10" s="181" t="s">
        <v>40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181"/>
      <c r="BR10" s="181"/>
      <c r="BS10" s="181"/>
      <c r="BT10" s="181"/>
      <c r="BU10" s="181"/>
      <c r="BV10" s="181"/>
      <c r="BW10" s="181"/>
      <c r="BX10" s="181"/>
      <c r="BY10" s="181"/>
      <c r="BZ10" s="181"/>
      <c r="CA10" s="181"/>
      <c r="CB10" s="181"/>
      <c r="CC10" s="181"/>
      <c r="CD10" s="181"/>
      <c r="CE10" s="181"/>
      <c r="CF10" s="181"/>
      <c r="CG10" s="181"/>
      <c r="CH10" s="181"/>
      <c r="CI10" s="181"/>
      <c r="CJ10" s="181"/>
      <c r="CK10" s="181"/>
      <c r="CL10" s="181"/>
      <c r="CM10" s="181"/>
      <c r="CN10" s="181"/>
      <c r="CO10" s="181"/>
      <c r="CP10" s="181"/>
      <c r="CQ10" s="181"/>
      <c r="CR10" s="181"/>
      <c r="CS10" s="181"/>
      <c r="CT10" s="181"/>
      <c r="CU10" s="181"/>
      <c r="CV10" s="181"/>
      <c r="CW10" s="181"/>
      <c r="CX10" s="181"/>
      <c r="CY10" s="181"/>
      <c r="CZ10" s="181"/>
      <c r="DA10" s="181"/>
      <c r="DB10" s="181"/>
      <c r="DC10" s="181"/>
      <c r="DD10" s="181"/>
      <c r="DE10" s="181"/>
      <c r="DF10" s="181"/>
      <c r="DG10" s="181"/>
      <c r="DH10" s="181"/>
      <c r="DI10" s="181"/>
      <c r="DJ10" s="181"/>
      <c r="DK10" s="181"/>
      <c r="DL10" s="181"/>
      <c r="DM10" s="181"/>
      <c r="DN10" s="181"/>
      <c r="DO10" s="181"/>
      <c r="DP10" s="181"/>
      <c r="DQ10" s="181"/>
      <c r="DR10" s="181"/>
      <c r="DS10" s="181"/>
      <c r="DT10" s="181"/>
      <c r="DU10" s="181"/>
      <c r="DV10" s="181"/>
      <c r="DW10" s="181"/>
      <c r="DX10" s="181"/>
    </row>
    <row r="11" spans="1:128" s="2" customFormat="1" ht="18" customHeight="1">
      <c r="A11" s="183" t="s">
        <v>41</v>
      </c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3"/>
      <c r="BF11" s="183"/>
      <c r="BG11" s="183"/>
      <c r="BH11" s="183"/>
      <c r="BI11" s="183"/>
      <c r="BJ11" s="183"/>
      <c r="BK11" s="183"/>
      <c r="BL11" s="183"/>
      <c r="BM11" s="183"/>
      <c r="BN11" s="183"/>
      <c r="BO11" s="183"/>
      <c r="BP11" s="183"/>
      <c r="BQ11" s="183"/>
      <c r="BR11" s="183"/>
      <c r="BS11" s="183"/>
      <c r="BT11" s="183"/>
      <c r="BU11" s="183"/>
      <c r="BV11" s="183"/>
      <c r="BW11" s="183"/>
      <c r="BX11" s="183"/>
      <c r="BY11" s="183"/>
      <c r="BZ11" s="183"/>
      <c r="CA11" s="183"/>
      <c r="CB11" s="183"/>
      <c r="CC11" s="183"/>
      <c r="CD11" s="183"/>
      <c r="CE11" s="183"/>
      <c r="CF11" s="183"/>
      <c r="CG11" s="183"/>
      <c r="CH11" s="183"/>
      <c r="CI11" s="183"/>
      <c r="CJ11" s="183"/>
      <c r="CK11" s="183"/>
      <c r="CL11" s="183"/>
      <c r="CM11" s="183"/>
      <c r="CN11" s="183"/>
      <c r="CO11" s="183"/>
      <c r="CP11" s="183"/>
      <c r="CQ11" s="183"/>
      <c r="CR11" s="183"/>
      <c r="CS11" s="183"/>
      <c r="CT11" s="183"/>
      <c r="CU11" s="183"/>
      <c r="CV11" s="183"/>
      <c r="CW11" s="183"/>
      <c r="CX11" s="183"/>
      <c r="CY11" s="183"/>
      <c r="CZ11" s="183"/>
      <c r="DA11" s="183"/>
      <c r="DB11" s="183"/>
      <c r="DC11" s="183"/>
      <c r="DD11" s="183"/>
      <c r="DE11" s="183"/>
      <c r="DF11" s="183"/>
      <c r="DG11" s="183"/>
      <c r="DH11" s="183"/>
      <c r="DI11" s="183"/>
      <c r="DJ11" s="183"/>
      <c r="DK11" s="183"/>
      <c r="DL11" s="183"/>
      <c r="DM11" s="183"/>
      <c r="DN11" s="183"/>
      <c r="DO11" s="183"/>
      <c r="DP11" s="183"/>
      <c r="DQ11" s="183"/>
      <c r="DR11" s="183"/>
      <c r="DS11" s="183"/>
      <c r="DT11" s="183"/>
      <c r="DU11" s="183"/>
      <c r="DV11" s="183"/>
      <c r="DW11" s="183"/>
      <c r="DX11" s="183"/>
    </row>
    <row r="12" spans="1:128" s="37" customFormat="1" ht="82.5" customHeight="1">
      <c r="A12" s="184" t="s">
        <v>42</v>
      </c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84"/>
      <c r="BT12" s="184"/>
      <c r="BU12" s="184"/>
      <c r="BV12" s="184"/>
      <c r="BW12" s="184"/>
      <c r="BX12" s="184"/>
      <c r="BY12" s="184"/>
      <c r="BZ12" s="184"/>
      <c r="CA12" s="184"/>
      <c r="CB12" s="184"/>
      <c r="CC12" s="184"/>
      <c r="CD12" s="184"/>
      <c r="CE12" s="184"/>
      <c r="CF12" s="184"/>
      <c r="CG12" s="184"/>
      <c r="CH12" s="184"/>
      <c r="CI12" s="184"/>
      <c r="CJ12" s="184"/>
      <c r="CK12" s="184"/>
      <c r="CL12" s="184"/>
      <c r="CM12" s="184"/>
      <c r="CN12" s="184"/>
      <c r="CO12" s="184"/>
      <c r="CP12" s="184"/>
      <c r="CQ12" s="184"/>
      <c r="CR12" s="184"/>
      <c r="CS12" s="184"/>
      <c r="CT12" s="184"/>
      <c r="CU12" s="184"/>
      <c r="CV12" s="184"/>
      <c r="CW12" s="184"/>
      <c r="CX12" s="184"/>
      <c r="CY12" s="184"/>
      <c r="CZ12" s="184"/>
      <c r="DA12" s="184"/>
      <c r="DB12" s="184"/>
      <c r="DC12" s="184"/>
      <c r="DD12" s="184"/>
      <c r="DE12" s="184"/>
      <c r="DF12" s="184"/>
      <c r="DG12" s="184"/>
      <c r="DH12" s="184"/>
      <c r="DI12" s="184"/>
      <c r="DJ12" s="184"/>
      <c r="DK12" s="184"/>
      <c r="DL12" s="184"/>
      <c r="DM12" s="184"/>
      <c r="DN12" s="184"/>
      <c r="DO12" s="184"/>
      <c r="DP12" s="184"/>
      <c r="DQ12" s="184"/>
      <c r="DR12" s="184"/>
      <c r="DS12" s="184"/>
      <c r="DT12" s="184"/>
      <c r="DU12" s="184"/>
      <c r="DV12" s="184"/>
      <c r="DW12" s="184"/>
      <c r="DX12" s="184"/>
    </row>
    <row r="13" spans="1:128" s="37" customFormat="1" ht="72" customHeight="1">
      <c r="A13" s="179" t="s">
        <v>265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  <c r="BG13" s="179"/>
      <c r="BH13" s="179"/>
      <c r="BI13" s="179"/>
      <c r="BJ13" s="179"/>
      <c r="BK13" s="179"/>
      <c r="BL13" s="179"/>
      <c r="BM13" s="179"/>
      <c r="BN13" s="179"/>
      <c r="BO13" s="179"/>
      <c r="BP13" s="179"/>
      <c r="BQ13" s="179"/>
      <c r="BR13" s="179"/>
      <c r="BS13" s="179"/>
      <c r="BT13" s="179"/>
      <c r="BU13" s="179"/>
      <c r="BV13" s="179"/>
      <c r="BW13" s="179"/>
      <c r="BX13" s="179"/>
      <c r="BY13" s="179"/>
      <c r="BZ13" s="179"/>
      <c r="CA13" s="179"/>
      <c r="CB13" s="179"/>
      <c r="CC13" s="179"/>
      <c r="CD13" s="179"/>
      <c r="CE13" s="179"/>
      <c r="CF13" s="179"/>
      <c r="CG13" s="179"/>
      <c r="CH13" s="179"/>
      <c r="CI13" s="179"/>
      <c r="CJ13" s="179"/>
      <c r="CK13" s="179"/>
      <c r="CL13" s="179"/>
      <c r="CM13" s="179"/>
      <c r="CN13" s="179"/>
      <c r="CO13" s="179"/>
      <c r="CP13" s="179"/>
      <c r="CQ13" s="179"/>
      <c r="CR13" s="179"/>
      <c r="CS13" s="179"/>
      <c r="CT13" s="179"/>
      <c r="CU13" s="179"/>
      <c r="CV13" s="179"/>
      <c r="CW13" s="179"/>
      <c r="CX13" s="179"/>
      <c r="CY13" s="179"/>
      <c r="CZ13" s="179"/>
      <c r="DA13" s="179"/>
      <c r="DB13" s="179"/>
      <c r="DC13" s="179"/>
      <c r="DD13" s="179"/>
      <c r="DE13" s="179"/>
      <c r="DF13" s="179"/>
      <c r="DG13" s="179"/>
      <c r="DH13" s="179"/>
      <c r="DI13" s="179"/>
      <c r="DJ13" s="179"/>
      <c r="DK13" s="179"/>
      <c r="DL13" s="179"/>
      <c r="DM13" s="179"/>
      <c r="DN13" s="179"/>
      <c r="DO13" s="179"/>
      <c r="DP13" s="179"/>
      <c r="DQ13" s="179"/>
      <c r="DR13" s="179"/>
      <c r="DS13" s="179"/>
      <c r="DT13" s="179"/>
      <c r="DU13" s="179"/>
      <c r="DV13" s="179"/>
      <c r="DW13" s="179"/>
      <c r="DX13" s="179"/>
    </row>
    <row r="14" spans="1:128" s="37" customFormat="1" ht="69.75" customHeight="1">
      <c r="A14" s="181" t="s">
        <v>43</v>
      </c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  <c r="AU14" s="181"/>
      <c r="AV14" s="181"/>
      <c r="AW14" s="181"/>
      <c r="AX14" s="181"/>
      <c r="AY14" s="181"/>
      <c r="AZ14" s="181"/>
      <c r="BA14" s="181"/>
      <c r="BB14" s="181"/>
      <c r="BC14" s="181"/>
      <c r="BD14" s="181"/>
      <c r="BE14" s="181"/>
      <c r="BF14" s="181"/>
      <c r="BG14" s="181"/>
      <c r="BH14" s="181"/>
      <c r="BI14" s="181"/>
      <c r="BJ14" s="181"/>
      <c r="BK14" s="181"/>
      <c r="BL14" s="181"/>
      <c r="BM14" s="181"/>
      <c r="BN14" s="181"/>
      <c r="BO14" s="181"/>
      <c r="BP14" s="181"/>
      <c r="BQ14" s="181"/>
      <c r="BR14" s="181"/>
      <c r="BS14" s="181"/>
      <c r="BT14" s="181"/>
      <c r="BU14" s="181"/>
      <c r="BV14" s="181"/>
      <c r="BW14" s="181"/>
      <c r="BX14" s="181"/>
      <c r="BY14" s="181"/>
      <c r="BZ14" s="181"/>
      <c r="CA14" s="181"/>
      <c r="CB14" s="181"/>
      <c r="CC14" s="181"/>
      <c r="CD14" s="181"/>
      <c r="CE14" s="181"/>
      <c r="CF14" s="181"/>
      <c r="CG14" s="181"/>
      <c r="CH14" s="181"/>
      <c r="CI14" s="181"/>
      <c r="CJ14" s="181"/>
      <c r="CK14" s="181"/>
      <c r="CL14" s="181"/>
      <c r="CM14" s="181"/>
      <c r="CN14" s="181"/>
      <c r="CO14" s="181"/>
      <c r="CP14" s="181"/>
      <c r="CQ14" s="181"/>
      <c r="CR14" s="181"/>
      <c r="CS14" s="181"/>
      <c r="CT14" s="181"/>
      <c r="CU14" s="181"/>
      <c r="CV14" s="181"/>
      <c r="CW14" s="181"/>
      <c r="CX14" s="181"/>
      <c r="CY14" s="181"/>
      <c r="CZ14" s="181"/>
      <c r="DA14" s="181"/>
      <c r="DB14" s="181"/>
      <c r="DC14" s="181"/>
      <c r="DD14" s="181"/>
      <c r="DE14" s="181"/>
      <c r="DF14" s="181"/>
      <c r="DG14" s="181"/>
      <c r="DH14" s="181"/>
      <c r="DI14" s="181"/>
      <c r="DJ14" s="181"/>
      <c r="DK14" s="181"/>
      <c r="DL14" s="181"/>
      <c r="DM14" s="181"/>
      <c r="DN14" s="181"/>
      <c r="DO14" s="181"/>
      <c r="DP14" s="181"/>
      <c r="DQ14" s="181"/>
      <c r="DR14" s="181"/>
      <c r="DS14" s="181"/>
      <c r="DT14" s="181"/>
      <c r="DU14" s="181"/>
      <c r="DV14" s="181"/>
      <c r="DW14" s="181"/>
      <c r="DX14" s="181"/>
    </row>
    <row r="15" spans="1:128" s="37" customFormat="1" ht="94.5" customHeight="1">
      <c r="A15" s="179" t="s">
        <v>44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79"/>
      <c r="BE15" s="179"/>
      <c r="BF15" s="179"/>
      <c r="BG15" s="179"/>
      <c r="BH15" s="179"/>
      <c r="BI15" s="179"/>
      <c r="BJ15" s="179"/>
      <c r="BK15" s="179"/>
      <c r="BL15" s="179"/>
      <c r="BM15" s="179"/>
      <c r="BN15" s="179"/>
      <c r="BO15" s="179"/>
      <c r="BP15" s="179"/>
      <c r="BQ15" s="179"/>
      <c r="BR15" s="179"/>
      <c r="BS15" s="179"/>
      <c r="BT15" s="179"/>
      <c r="BU15" s="179"/>
      <c r="BV15" s="179"/>
      <c r="BW15" s="179"/>
      <c r="BX15" s="179"/>
      <c r="BY15" s="179"/>
      <c r="BZ15" s="179"/>
      <c r="CA15" s="179"/>
      <c r="CB15" s="179"/>
      <c r="CC15" s="179"/>
      <c r="CD15" s="179"/>
      <c r="CE15" s="179"/>
      <c r="CF15" s="179"/>
      <c r="CG15" s="179"/>
      <c r="CH15" s="179"/>
      <c r="CI15" s="179"/>
      <c r="CJ15" s="179"/>
      <c r="CK15" s="179"/>
      <c r="CL15" s="179"/>
      <c r="CM15" s="179"/>
      <c r="CN15" s="179"/>
      <c r="CO15" s="179"/>
      <c r="CP15" s="179"/>
      <c r="CQ15" s="179"/>
      <c r="CR15" s="179"/>
      <c r="CS15" s="179"/>
      <c r="CT15" s="179"/>
      <c r="CU15" s="179"/>
      <c r="CV15" s="179"/>
      <c r="CW15" s="179"/>
      <c r="CX15" s="179"/>
      <c r="CY15" s="179"/>
      <c r="CZ15" s="179"/>
      <c r="DA15" s="179"/>
      <c r="DB15" s="179"/>
      <c r="DC15" s="179"/>
      <c r="DD15" s="179"/>
      <c r="DE15" s="179"/>
      <c r="DF15" s="179"/>
      <c r="DG15" s="179"/>
      <c r="DH15" s="179"/>
      <c r="DI15" s="179"/>
      <c r="DJ15" s="179"/>
      <c r="DK15" s="179"/>
      <c r="DL15" s="179"/>
      <c r="DM15" s="179"/>
      <c r="DN15" s="179"/>
      <c r="DO15" s="179"/>
      <c r="DP15" s="179"/>
      <c r="DQ15" s="179"/>
      <c r="DR15" s="179"/>
      <c r="DS15" s="179"/>
      <c r="DT15" s="179"/>
      <c r="DU15" s="179"/>
      <c r="DV15" s="179"/>
      <c r="DW15" s="179"/>
      <c r="DX15" s="179"/>
    </row>
    <row r="16" spans="1:128" s="2" customFormat="1" ht="32.25" customHeight="1">
      <c r="A16" s="183" t="s">
        <v>45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3"/>
      <c r="AZ16" s="183"/>
      <c r="BA16" s="183"/>
      <c r="BB16" s="183"/>
      <c r="BC16" s="183"/>
      <c r="BD16" s="183"/>
      <c r="BE16" s="183"/>
      <c r="BF16" s="183"/>
      <c r="BG16" s="183"/>
      <c r="BH16" s="183"/>
      <c r="BI16" s="183"/>
      <c r="BJ16" s="183"/>
      <c r="BK16" s="183"/>
      <c r="BL16" s="183"/>
      <c r="BM16" s="183"/>
      <c r="BN16" s="183"/>
      <c r="BO16" s="183"/>
      <c r="BP16" s="183"/>
      <c r="BQ16" s="183"/>
      <c r="BR16" s="183"/>
      <c r="BS16" s="183"/>
      <c r="BT16" s="183"/>
      <c r="BU16" s="183"/>
      <c r="BV16" s="183"/>
      <c r="BW16" s="183"/>
      <c r="BX16" s="183"/>
      <c r="BY16" s="183"/>
      <c r="BZ16" s="183"/>
      <c r="CA16" s="183"/>
      <c r="CB16" s="183"/>
      <c r="CC16" s="183"/>
      <c r="CD16" s="183"/>
      <c r="CE16" s="183"/>
      <c r="CF16" s="183"/>
      <c r="CG16" s="183"/>
      <c r="CH16" s="183"/>
      <c r="CI16" s="183"/>
      <c r="CJ16" s="183"/>
      <c r="CK16" s="183"/>
      <c r="CL16" s="183"/>
      <c r="CM16" s="183"/>
      <c r="CN16" s="183"/>
      <c r="CO16" s="183"/>
      <c r="CP16" s="183"/>
      <c r="CQ16" s="183"/>
      <c r="CR16" s="183"/>
      <c r="CS16" s="183"/>
      <c r="CT16" s="183"/>
      <c r="CU16" s="183"/>
      <c r="CV16" s="183"/>
      <c r="CW16" s="183"/>
      <c r="CX16" s="183"/>
      <c r="CY16" s="183"/>
      <c r="CZ16" s="183"/>
      <c r="DA16" s="183"/>
      <c r="DB16" s="183"/>
      <c r="DC16" s="183"/>
      <c r="DD16" s="183"/>
      <c r="DE16" s="183"/>
      <c r="DF16" s="183"/>
      <c r="DG16" s="183"/>
      <c r="DH16" s="183"/>
      <c r="DI16" s="183"/>
      <c r="DJ16" s="183"/>
      <c r="DK16" s="183"/>
      <c r="DL16" s="183"/>
      <c r="DM16" s="183"/>
      <c r="DN16" s="183"/>
      <c r="DO16" s="183"/>
      <c r="DP16" s="183"/>
      <c r="DQ16" s="183"/>
      <c r="DR16" s="183"/>
      <c r="DS16" s="183"/>
      <c r="DT16" s="183"/>
      <c r="DU16" s="183"/>
      <c r="DV16" s="183"/>
      <c r="DW16" s="183"/>
      <c r="DX16" s="183"/>
    </row>
    <row r="17" spans="1:128" s="2" customFormat="1" ht="40.5" customHeight="1">
      <c r="A17" s="179" t="s">
        <v>46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179"/>
      <c r="BE17" s="179"/>
      <c r="BF17" s="179"/>
      <c r="BG17" s="179"/>
      <c r="BH17" s="179"/>
      <c r="BI17" s="179"/>
      <c r="BJ17" s="179"/>
      <c r="BK17" s="179"/>
      <c r="BL17" s="179"/>
      <c r="BM17" s="179"/>
      <c r="BN17" s="179"/>
      <c r="BO17" s="179"/>
      <c r="BP17" s="179"/>
      <c r="BQ17" s="179"/>
      <c r="BR17" s="179"/>
      <c r="BS17" s="179"/>
      <c r="BT17" s="179"/>
      <c r="BU17" s="179"/>
      <c r="BV17" s="179"/>
      <c r="BW17" s="179"/>
      <c r="BX17" s="179"/>
      <c r="BY17" s="179"/>
      <c r="BZ17" s="179"/>
      <c r="CA17" s="179"/>
      <c r="CB17" s="179"/>
      <c r="CC17" s="179"/>
      <c r="CD17" s="179"/>
      <c r="CE17" s="179"/>
      <c r="CF17" s="179"/>
      <c r="CG17" s="179"/>
      <c r="CH17" s="179"/>
      <c r="CI17" s="179"/>
      <c r="CJ17" s="179"/>
      <c r="CK17" s="179"/>
      <c r="CL17" s="179"/>
      <c r="CM17" s="179"/>
      <c r="CN17" s="179"/>
      <c r="CO17" s="179"/>
      <c r="CP17" s="179"/>
      <c r="CQ17" s="179"/>
      <c r="CR17" s="179"/>
      <c r="CS17" s="179"/>
      <c r="CT17" s="179"/>
      <c r="CU17" s="179"/>
      <c r="CV17" s="179"/>
      <c r="CW17" s="179"/>
      <c r="CX17" s="179"/>
      <c r="CY17" s="179"/>
      <c r="CZ17" s="179"/>
      <c r="DA17" s="179"/>
      <c r="DB17" s="179"/>
      <c r="DC17" s="179"/>
      <c r="DD17" s="179"/>
      <c r="DE17" s="179"/>
      <c r="DF17" s="179"/>
      <c r="DG17" s="179"/>
      <c r="DH17" s="179"/>
      <c r="DI17" s="179"/>
      <c r="DJ17" s="179"/>
      <c r="DK17" s="179"/>
      <c r="DL17" s="179"/>
      <c r="DM17" s="179"/>
      <c r="DN17" s="179"/>
      <c r="DO17" s="179"/>
      <c r="DP17" s="179"/>
      <c r="DQ17" s="179"/>
      <c r="DR17" s="179"/>
      <c r="DS17" s="179"/>
      <c r="DT17" s="179"/>
      <c r="DU17" s="179"/>
      <c r="DV17" s="179"/>
      <c r="DW17" s="179"/>
      <c r="DX17" s="179"/>
    </row>
    <row r="18" spans="1:128" s="2" customFormat="1" ht="19.5" customHeight="1">
      <c r="A18" s="179" t="s">
        <v>47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179"/>
      <c r="BE18" s="179"/>
      <c r="BF18" s="179"/>
      <c r="BG18" s="179"/>
      <c r="BH18" s="179"/>
      <c r="BI18" s="179"/>
      <c r="BJ18" s="179"/>
      <c r="BK18" s="179"/>
      <c r="BL18" s="179"/>
      <c r="BM18" s="179"/>
      <c r="BN18" s="179"/>
      <c r="BO18" s="179"/>
      <c r="BP18" s="179"/>
      <c r="BQ18" s="179"/>
      <c r="BR18" s="179"/>
      <c r="BS18" s="179"/>
      <c r="BT18" s="179"/>
      <c r="BU18" s="179"/>
      <c r="BV18" s="179"/>
      <c r="BW18" s="179"/>
      <c r="BX18" s="179"/>
      <c r="BY18" s="179"/>
      <c r="BZ18" s="179"/>
      <c r="CA18" s="179"/>
      <c r="CB18" s="179"/>
      <c r="CC18" s="179"/>
      <c r="CD18" s="179"/>
      <c r="CE18" s="179"/>
      <c r="CF18" s="179"/>
      <c r="CG18" s="179"/>
      <c r="CH18" s="179"/>
      <c r="CI18" s="179"/>
      <c r="CJ18" s="179"/>
      <c r="CK18" s="179"/>
      <c r="CL18" s="179"/>
      <c r="CM18" s="179"/>
      <c r="CN18" s="179"/>
      <c r="CO18" s="179"/>
      <c r="CP18" s="179"/>
      <c r="CQ18" s="179"/>
      <c r="CR18" s="179"/>
      <c r="CS18" s="179"/>
      <c r="CT18" s="179"/>
      <c r="CU18" s="179"/>
      <c r="CV18" s="179"/>
      <c r="CW18" s="179"/>
      <c r="CX18" s="179"/>
      <c r="CY18" s="179"/>
      <c r="CZ18" s="179"/>
      <c r="DA18" s="179"/>
      <c r="DB18" s="179"/>
      <c r="DC18" s="179"/>
      <c r="DD18" s="179"/>
      <c r="DE18" s="179"/>
      <c r="DF18" s="179"/>
      <c r="DG18" s="179"/>
      <c r="DH18" s="179"/>
      <c r="DI18" s="179"/>
      <c r="DJ18" s="179"/>
      <c r="DK18" s="179"/>
      <c r="DL18" s="179"/>
      <c r="DM18" s="179"/>
      <c r="DN18" s="179"/>
      <c r="DO18" s="179"/>
      <c r="DP18" s="179"/>
      <c r="DQ18" s="179"/>
      <c r="DR18" s="179"/>
      <c r="DS18" s="179"/>
      <c r="DT18" s="179"/>
      <c r="DU18" s="179"/>
      <c r="DV18" s="179"/>
      <c r="DW18" s="179"/>
      <c r="DX18" s="179"/>
    </row>
    <row r="19" spans="1:128" s="2" customFormat="1" ht="23.25" customHeight="1">
      <c r="A19" s="179" t="s">
        <v>48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79"/>
      <c r="BB19" s="179"/>
      <c r="BC19" s="179"/>
      <c r="BD19" s="179"/>
      <c r="BE19" s="179"/>
      <c r="BF19" s="179"/>
      <c r="BG19" s="179"/>
      <c r="BH19" s="179"/>
      <c r="BI19" s="179"/>
      <c r="BJ19" s="179"/>
      <c r="BK19" s="179"/>
      <c r="BL19" s="179"/>
      <c r="BM19" s="179"/>
      <c r="BN19" s="179"/>
      <c r="BO19" s="179"/>
      <c r="BP19" s="179"/>
      <c r="BQ19" s="179"/>
      <c r="BR19" s="179"/>
      <c r="BS19" s="179"/>
      <c r="BT19" s="179"/>
      <c r="BU19" s="179"/>
      <c r="BV19" s="179"/>
      <c r="BW19" s="179"/>
      <c r="BX19" s="179"/>
      <c r="BY19" s="179"/>
      <c r="BZ19" s="179"/>
      <c r="CA19" s="179"/>
      <c r="CB19" s="179"/>
      <c r="CC19" s="179"/>
      <c r="CD19" s="179"/>
      <c r="CE19" s="179"/>
      <c r="CF19" s="179"/>
      <c r="CG19" s="179"/>
      <c r="CH19" s="179"/>
      <c r="CI19" s="179"/>
      <c r="CJ19" s="179"/>
      <c r="CK19" s="179"/>
      <c r="CL19" s="179"/>
      <c r="CM19" s="179"/>
      <c r="CN19" s="179"/>
      <c r="CO19" s="179"/>
      <c r="CP19" s="179"/>
      <c r="CQ19" s="179"/>
      <c r="CR19" s="179"/>
      <c r="CS19" s="179"/>
      <c r="CT19" s="179"/>
      <c r="CU19" s="179"/>
      <c r="CV19" s="179"/>
      <c r="CW19" s="179"/>
      <c r="CX19" s="179"/>
      <c r="CY19" s="179"/>
      <c r="CZ19" s="179"/>
      <c r="DA19" s="179"/>
      <c r="DB19" s="179"/>
      <c r="DC19" s="179"/>
      <c r="DD19" s="179"/>
      <c r="DE19" s="179"/>
      <c r="DF19" s="179"/>
      <c r="DG19" s="179"/>
      <c r="DH19" s="179"/>
      <c r="DI19" s="179"/>
      <c r="DJ19" s="179"/>
      <c r="DK19" s="179"/>
      <c r="DL19" s="179"/>
      <c r="DM19" s="179"/>
      <c r="DN19" s="179"/>
      <c r="DO19" s="179"/>
      <c r="DP19" s="179"/>
      <c r="DQ19" s="179"/>
      <c r="DR19" s="179"/>
      <c r="DS19" s="179"/>
      <c r="DT19" s="179"/>
      <c r="DU19" s="179"/>
      <c r="DV19" s="179"/>
      <c r="DW19" s="179"/>
      <c r="DX19" s="179"/>
    </row>
    <row r="20" spans="1:128" s="2" customFormat="1" ht="18.75" customHeight="1">
      <c r="A20" s="179" t="s">
        <v>49</v>
      </c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79"/>
      <c r="BA20" s="179"/>
      <c r="BB20" s="179"/>
      <c r="BC20" s="179"/>
      <c r="BD20" s="179"/>
      <c r="BE20" s="179"/>
      <c r="BF20" s="179"/>
      <c r="BG20" s="179"/>
      <c r="BH20" s="179"/>
      <c r="BI20" s="179"/>
      <c r="BJ20" s="179"/>
      <c r="BK20" s="179"/>
      <c r="BL20" s="179"/>
      <c r="BM20" s="179"/>
      <c r="BN20" s="179"/>
      <c r="BO20" s="179"/>
      <c r="BP20" s="179"/>
      <c r="BQ20" s="179"/>
      <c r="BR20" s="179"/>
      <c r="BS20" s="179"/>
      <c r="BT20" s="179"/>
      <c r="BU20" s="179"/>
      <c r="BV20" s="179"/>
      <c r="BW20" s="179"/>
      <c r="BX20" s="179"/>
      <c r="BY20" s="179"/>
      <c r="BZ20" s="179"/>
      <c r="CA20" s="179"/>
      <c r="CB20" s="179"/>
      <c r="CC20" s="179"/>
      <c r="CD20" s="179"/>
      <c r="CE20" s="179"/>
      <c r="CF20" s="179"/>
      <c r="CG20" s="179"/>
      <c r="CH20" s="179"/>
      <c r="CI20" s="179"/>
      <c r="CJ20" s="179"/>
      <c r="CK20" s="179"/>
      <c r="CL20" s="179"/>
      <c r="CM20" s="179"/>
      <c r="CN20" s="179"/>
      <c r="CO20" s="179"/>
      <c r="CP20" s="179"/>
      <c r="CQ20" s="179"/>
      <c r="CR20" s="179"/>
      <c r="CS20" s="179"/>
      <c r="CT20" s="179"/>
      <c r="CU20" s="179"/>
      <c r="CV20" s="179"/>
      <c r="CW20" s="179"/>
      <c r="CX20" s="179"/>
      <c r="CY20" s="179"/>
      <c r="CZ20" s="179"/>
      <c r="DA20" s="179"/>
      <c r="DB20" s="179"/>
      <c r="DC20" s="179"/>
      <c r="DD20" s="179"/>
      <c r="DE20" s="179"/>
      <c r="DF20" s="179"/>
      <c r="DG20" s="179"/>
      <c r="DH20" s="179"/>
      <c r="DI20" s="179"/>
      <c r="DJ20" s="179"/>
      <c r="DK20" s="179"/>
      <c r="DL20" s="179"/>
      <c r="DM20" s="179"/>
      <c r="DN20" s="179"/>
      <c r="DO20" s="179"/>
      <c r="DP20" s="179"/>
      <c r="DQ20" s="179"/>
      <c r="DR20" s="179"/>
      <c r="DS20" s="179"/>
      <c r="DT20" s="179"/>
      <c r="DU20" s="179"/>
      <c r="DV20" s="179"/>
      <c r="DW20" s="179"/>
      <c r="DX20" s="179"/>
    </row>
    <row r="21" spans="1:128" s="2" customFormat="1" ht="16.5" customHeight="1">
      <c r="A21" s="179" t="s">
        <v>50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  <c r="BN21" s="179"/>
      <c r="BO21" s="179"/>
      <c r="BP21" s="179"/>
      <c r="BQ21" s="179"/>
      <c r="BR21" s="179"/>
      <c r="BS21" s="179"/>
      <c r="BT21" s="179"/>
      <c r="BU21" s="179"/>
      <c r="BV21" s="179"/>
      <c r="BW21" s="179"/>
      <c r="BX21" s="179"/>
      <c r="BY21" s="179"/>
      <c r="BZ21" s="179"/>
      <c r="CA21" s="179"/>
      <c r="CB21" s="179"/>
      <c r="CC21" s="179"/>
      <c r="CD21" s="179"/>
      <c r="CE21" s="179"/>
      <c r="CF21" s="179"/>
      <c r="CG21" s="179"/>
      <c r="CH21" s="179"/>
      <c r="CI21" s="179"/>
      <c r="CJ21" s="179"/>
      <c r="CK21" s="179"/>
      <c r="CL21" s="179"/>
      <c r="CM21" s="179"/>
      <c r="CN21" s="179"/>
      <c r="CO21" s="179"/>
      <c r="CP21" s="179"/>
      <c r="CQ21" s="179"/>
      <c r="CR21" s="179"/>
      <c r="CS21" s="179"/>
      <c r="CT21" s="179"/>
      <c r="CU21" s="179"/>
      <c r="CV21" s="179"/>
      <c r="CW21" s="179"/>
      <c r="CX21" s="179"/>
      <c r="CY21" s="179"/>
      <c r="CZ21" s="179"/>
      <c r="DA21" s="179"/>
      <c r="DB21" s="179"/>
      <c r="DC21" s="179"/>
      <c r="DD21" s="179"/>
      <c r="DE21" s="179"/>
      <c r="DF21" s="179"/>
      <c r="DG21" s="179"/>
      <c r="DH21" s="179"/>
      <c r="DI21" s="179"/>
      <c r="DJ21" s="179"/>
      <c r="DK21" s="179"/>
      <c r="DL21" s="179"/>
      <c r="DM21" s="179"/>
      <c r="DN21" s="179"/>
      <c r="DO21" s="179"/>
      <c r="DP21" s="179"/>
      <c r="DQ21" s="179"/>
      <c r="DR21" s="179"/>
      <c r="DS21" s="179"/>
      <c r="DT21" s="179"/>
      <c r="DU21" s="179"/>
      <c r="DV21" s="179"/>
      <c r="DW21" s="179"/>
      <c r="DX21" s="179"/>
    </row>
    <row r="22" spans="1:128" s="2" customFormat="1" ht="16.5" customHeight="1">
      <c r="A22" s="179" t="s">
        <v>51</v>
      </c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  <c r="BI22" s="179"/>
      <c r="BJ22" s="179"/>
      <c r="BK22" s="179"/>
      <c r="BL22" s="179"/>
      <c r="BM22" s="179"/>
      <c r="BN22" s="179"/>
      <c r="BO22" s="179"/>
      <c r="BP22" s="179"/>
      <c r="BQ22" s="179"/>
      <c r="BR22" s="179"/>
      <c r="BS22" s="179"/>
      <c r="BT22" s="179"/>
      <c r="BU22" s="179"/>
      <c r="BV22" s="179"/>
      <c r="BW22" s="179"/>
      <c r="BX22" s="179"/>
      <c r="BY22" s="179"/>
      <c r="BZ22" s="179"/>
      <c r="CA22" s="179"/>
      <c r="CB22" s="179"/>
      <c r="CC22" s="179"/>
      <c r="CD22" s="179"/>
      <c r="CE22" s="179"/>
      <c r="CF22" s="179"/>
      <c r="CG22" s="179"/>
      <c r="CH22" s="179"/>
      <c r="CI22" s="179"/>
      <c r="CJ22" s="179"/>
      <c r="CK22" s="179"/>
      <c r="CL22" s="179"/>
      <c r="CM22" s="179"/>
      <c r="CN22" s="179"/>
      <c r="CO22" s="179"/>
      <c r="CP22" s="179"/>
      <c r="CQ22" s="179"/>
      <c r="CR22" s="179"/>
      <c r="CS22" s="179"/>
      <c r="CT22" s="179"/>
      <c r="CU22" s="179"/>
      <c r="CV22" s="179"/>
      <c r="CW22" s="179"/>
      <c r="CX22" s="179"/>
      <c r="CY22" s="179"/>
      <c r="CZ22" s="179"/>
      <c r="DA22" s="179"/>
      <c r="DB22" s="179"/>
      <c r="DC22" s="179"/>
      <c r="DD22" s="179"/>
      <c r="DE22" s="179"/>
      <c r="DF22" s="179"/>
      <c r="DG22" s="179"/>
      <c r="DH22" s="179"/>
      <c r="DI22" s="179"/>
      <c r="DJ22" s="179"/>
      <c r="DK22" s="179"/>
      <c r="DL22" s="179"/>
      <c r="DM22" s="179"/>
      <c r="DN22" s="179"/>
      <c r="DO22" s="179"/>
      <c r="DP22" s="179"/>
      <c r="DQ22" s="179"/>
      <c r="DR22" s="179"/>
      <c r="DS22" s="179"/>
      <c r="DT22" s="179"/>
      <c r="DU22" s="179"/>
      <c r="DV22" s="179"/>
      <c r="DW22" s="179"/>
      <c r="DX22" s="179"/>
    </row>
    <row r="23" spans="1:128" s="2" customFormat="1" ht="16.5" customHeight="1">
      <c r="A23" s="182" t="s">
        <v>52</v>
      </c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  <c r="AZ23" s="182"/>
      <c r="BA23" s="182"/>
      <c r="BB23" s="182"/>
      <c r="BC23" s="182"/>
      <c r="BD23" s="182"/>
      <c r="BE23" s="182"/>
      <c r="BF23" s="182"/>
      <c r="BG23" s="182"/>
      <c r="BH23" s="182"/>
      <c r="BI23" s="182"/>
      <c r="BJ23" s="182"/>
      <c r="BK23" s="182"/>
      <c r="BL23" s="182"/>
      <c r="BM23" s="182"/>
      <c r="BN23" s="182"/>
      <c r="BO23" s="182"/>
      <c r="BP23" s="182"/>
      <c r="BQ23" s="182"/>
      <c r="BR23" s="182"/>
      <c r="BS23" s="182"/>
      <c r="BT23" s="182"/>
      <c r="BU23" s="182"/>
      <c r="BV23" s="182"/>
      <c r="BW23" s="182"/>
      <c r="BX23" s="182"/>
      <c r="BY23" s="182"/>
      <c r="BZ23" s="182"/>
      <c r="CA23" s="182"/>
      <c r="CB23" s="182"/>
      <c r="CC23" s="182"/>
      <c r="CD23" s="182"/>
      <c r="CE23" s="182"/>
      <c r="CF23" s="182"/>
      <c r="CG23" s="182"/>
      <c r="CH23" s="182"/>
      <c r="CI23" s="182"/>
      <c r="CJ23" s="182"/>
      <c r="CK23" s="182"/>
      <c r="CL23" s="182"/>
      <c r="CM23" s="182"/>
      <c r="CN23" s="182"/>
      <c r="CO23" s="182"/>
      <c r="CP23" s="182"/>
      <c r="CQ23" s="182"/>
      <c r="CR23" s="182"/>
      <c r="CS23" s="182"/>
      <c r="CT23" s="182"/>
      <c r="CU23" s="182"/>
      <c r="CV23" s="182"/>
      <c r="CW23" s="182"/>
      <c r="CX23" s="182"/>
      <c r="CY23" s="182"/>
      <c r="CZ23" s="182"/>
      <c r="DA23" s="182"/>
      <c r="DB23" s="182"/>
      <c r="DC23" s="182"/>
      <c r="DD23" s="182"/>
      <c r="DE23" s="182"/>
      <c r="DF23" s="182"/>
      <c r="DG23" s="182"/>
      <c r="DH23" s="182"/>
      <c r="DI23" s="182"/>
      <c r="DJ23" s="182"/>
      <c r="DK23" s="182"/>
      <c r="DL23" s="182"/>
      <c r="DM23" s="182"/>
      <c r="DN23" s="182"/>
      <c r="DO23" s="182"/>
      <c r="DP23" s="182"/>
      <c r="DQ23" s="182"/>
      <c r="DR23" s="182"/>
      <c r="DS23" s="182"/>
      <c r="DT23" s="182"/>
      <c r="DU23" s="182"/>
      <c r="DV23" s="182"/>
      <c r="DW23" s="182"/>
      <c r="DX23" s="182"/>
    </row>
    <row r="24" spans="1:128" s="2" customFormat="1" ht="21" customHeight="1">
      <c r="A24" s="182" t="s">
        <v>53</v>
      </c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2"/>
      <c r="AT24" s="182"/>
      <c r="AU24" s="182"/>
      <c r="AV24" s="182"/>
      <c r="AW24" s="182"/>
      <c r="AX24" s="182"/>
      <c r="AY24" s="182"/>
      <c r="AZ24" s="182"/>
      <c r="BA24" s="182"/>
      <c r="BB24" s="182"/>
      <c r="BC24" s="182"/>
      <c r="BD24" s="182"/>
      <c r="BE24" s="182"/>
      <c r="BF24" s="182"/>
      <c r="BG24" s="182"/>
      <c r="BH24" s="182"/>
      <c r="BI24" s="182"/>
      <c r="BJ24" s="182"/>
      <c r="BK24" s="182"/>
      <c r="BL24" s="182"/>
      <c r="BM24" s="182"/>
      <c r="BN24" s="182"/>
      <c r="BO24" s="182"/>
      <c r="BP24" s="182"/>
      <c r="BQ24" s="182"/>
      <c r="BR24" s="182"/>
      <c r="BS24" s="182"/>
      <c r="BT24" s="182"/>
      <c r="BU24" s="182"/>
      <c r="BV24" s="182"/>
      <c r="BW24" s="182"/>
      <c r="BX24" s="182"/>
      <c r="BY24" s="182"/>
      <c r="BZ24" s="182"/>
      <c r="CA24" s="182"/>
      <c r="CB24" s="182"/>
      <c r="CC24" s="182"/>
      <c r="CD24" s="182"/>
      <c r="CE24" s="182"/>
      <c r="CF24" s="182"/>
      <c r="CG24" s="182"/>
      <c r="CH24" s="182"/>
      <c r="CI24" s="182"/>
      <c r="CJ24" s="182"/>
      <c r="CK24" s="182"/>
      <c r="CL24" s="182"/>
      <c r="CM24" s="182"/>
      <c r="CN24" s="182"/>
      <c r="CO24" s="182"/>
      <c r="CP24" s="182"/>
      <c r="CQ24" s="182"/>
      <c r="CR24" s="182"/>
      <c r="CS24" s="182"/>
      <c r="CT24" s="182"/>
      <c r="CU24" s="182"/>
      <c r="CV24" s="182"/>
      <c r="CW24" s="182"/>
      <c r="CX24" s="182"/>
      <c r="CY24" s="182"/>
      <c r="CZ24" s="182"/>
      <c r="DA24" s="182"/>
      <c r="DB24" s="182"/>
      <c r="DC24" s="182"/>
      <c r="DD24" s="182"/>
      <c r="DE24" s="182"/>
      <c r="DF24" s="182"/>
      <c r="DG24" s="182"/>
      <c r="DH24" s="182"/>
      <c r="DI24" s="182"/>
      <c r="DJ24" s="182"/>
      <c r="DK24" s="182"/>
      <c r="DL24" s="182"/>
      <c r="DM24" s="182"/>
      <c r="DN24" s="182"/>
      <c r="DO24" s="182"/>
      <c r="DP24" s="182"/>
      <c r="DQ24" s="182"/>
      <c r="DR24" s="182"/>
      <c r="DS24" s="182"/>
      <c r="DT24" s="182"/>
      <c r="DU24" s="182"/>
      <c r="DV24" s="182"/>
      <c r="DW24" s="182"/>
      <c r="DX24" s="182"/>
    </row>
    <row r="25" spans="1:128" s="2" customFormat="1" ht="16.5" customHeight="1">
      <c r="A25" s="182" t="s">
        <v>54</v>
      </c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2"/>
      <c r="AS25" s="182"/>
      <c r="AT25" s="182"/>
      <c r="AU25" s="182"/>
      <c r="AV25" s="182"/>
      <c r="AW25" s="182"/>
      <c r="AX25" s="182"/>
      <c r="AY25" s="182"/>
      <c r="AZ25" s="182"/>
      <c r="BA25" s="182"/>
      <c r="BB25" s="182"/>
      <c r="BC25" s="182"/>
      <c r="BD25" s="182"/>
      <c r="BE25" s="182"/>
      <c r="BF25" s="182"/>
      <c r="BG25" s="182"/>
      <c r="BH25" s="182"/>
      <c r="BI25" s="182"/>
      <c r="BJ25" s="182"/>
      <c r="BK25" s="182"/>
      <c r="BL25" s="182"/>
      <c r="BM25" s="182"/>
      <c r="BN25" s="182"/>
      <c r="BO25" s="182"/>
      <c r="BP25" s="182"/>
      <c r="BQ25" s="182"/>
      <c r="BR25" s="182"/>
      <c r="BS25" s="182"/>
      <c r="BT25" s="182"/>
      <c r="BU25" s="182"/>
      <c r="BV25" s="182"/>
      <c r="BW25" s="182"/>
      <c r="BX25" s="182"/>
      <c r="BY25" s="182"/>
      <c r="BZ25" s="182"/>
      <c r="CA25" s="182"/>
      <c r="CB25" s="182"/>
      <c r="CC25" s="182"/>
      <c r="CD25" s="182"/>
      <c r="CE25" s="182"/>
      <c r="CF25" s="182"/>
      <c r="CG25" s="182"/>
      <c r="CH25" s="182"/>
      <c r="CI25" s="182"/>
      <c r="CJ25" s="182"/>
      <c r="CK25" s="182"/>
      <c r="CL25" s="182"/>
      <c r="CM25" s="182"/>
      <c r="CN25" s="182"/>
      <c r="CO25" s="182"/>
      <c r="CP25" s="182"/>
      <c r="CQ25" s="182"/>
      <c r="CR25" s="182"/>
      <c r="CS25" s="182"/>
      <c r="CT25" s="182"/>
      <c r="CU25" s="182"/>
      <c r="CV25" s="182"/>
      <c r="CW25" s="182"/>
      <c r="CX25" s="182"/>
      <c r="CY25" s="182"/>
      <c r="CZ25" s="182"/>
      <c r="DA25" s="182"/>
      <c r="DB25" s="182"/>
      <c r="DC25" s="182"/>
      <c r="DD25" s="182"/>
      <c r="DE25" s="182"/>
      <c r="DF25" s="182"/>
      <c r="DG25" s="182"/>
      <c r="DH25" s="182"/>
      <c r="DI25" s="182"/>
      <c r="DJ25" s="182"/>
      <c r="DK25" s="182"/>
      <c r="DL25" s="182"/>
      <c r="DM25" s="182"/>
      <c r="DN25" s="182"/>
      <c r="DO25" s="182"/>
      <c r="DP25" s="182"/>
      <c r="DQ25" s="182"/>
      <c r="DR25" s="182"/>
      <c r="DS25" s="182"/>
      <c r="DT25" s="182"/>
      <c r="DU25" s="182"/>
      <c r="DV25" s="182"/>
      <c r="DW25" s="182"/>
      <c r="DX25" s="182"/>
    </row>
    <row r="26" spans="1:128" s="2" customFormat="1" ht="15.75" customHeight="1">
      <c r="A26" s="182" t="s">
        <v>55</v>
      </c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182"/>
      <c r="AR26" s="182"/>
      <c r="AS26" s="182"/>
      <c r="AT26" s="182"/>
      <c r="AU26" s="182"/>
      <c r="AV26" s="182"/>
      <c r="AW26" s="182"/>
      <c r="AX26" s="182"/>
      <c r="AY26" s="182"/>
      <c r="AZ26" s="182"/>
      <c r="BA26" s="182"/>
      <c r="BB26" s="182"/>
      <c r="BC26" s="182"/>
      <c r="BD26" s="182"/>
      <c r="BE26" s="182"/>
      <c r="BF26" s="182"/>
      <c r="BG26" s="182"/>
      <c r="BH26" s="182"/>
      <c r="BI26" s="182"/>
      <c r="BJ26" s="182"/>
      <c r="BK26" s="182"/>
      <c r="BL26" s="182"/>
      <c r="BM26" s="182"/>
      <c r="BN26" s="182"/>
      <c r="BO26" s="182"/>
      <c r="BP26" s="182"/>
      <c r="BQ26" s="182"/>
      <c r="BR26" s="182"/>
      <c r="BS26" s="182"/>
      <c r="BT26" s="182"/>
      <c r="BU26" s="182"/>
      <c r="BV26" s="182"/>
      <c r="BW26" s="182"/>
      <c r="BX26" s="182"/>
      <c r="BY26" s="182"/>
      <c r="BZ26" s="182"/>
      <c r="CA26" s="182"/>
      <c r="CB26" s="182"/>
      <c r="CC26" s="182"/>
      <c r="CD26" s="182"/>
      <c r="CE26" s="182"/>
      <c r="CF26" s="182"/>
      <c r="CG26" s="182"/>
      <c r="CH26" s="182"/>
      <c r="CI26" s="182"/>
      <c r="CJ26" s="182"/>
      <c r="CK26" s="182"/>
      <c r="CL26" s="182"/>
      <c r="CM26" s="182"/>
      <c r="CN26" s="182"/>
      <c r="CO26" s="182"/>
      <c r="CP26" s="182"/>
      <c r="CQ26" s="182"/>
      <c r="CR26" s="182"/>
      <c r="CS26" s="182"/>
      <c r="CT26" s="182"/>
      <c r="CU26" s="182"/>
      <c r="CV26" s="182"/>
      <c r="CW26" s="182"/>
      <c r="CX26" s="182"/>
      <c r="CY26" s="182"/>
      <c r="CZ26" s="182"/>
      <c r="DA26" s="182"/>
      <c r="DB26" s="182"/>
      <c r="DC26" s="182"/>
      <c r="DD26" s="182"/>
      <c r="DE26" s="182"/>
      <c r="DF26" s="182"/>
      <c r="DG26" s="182"/>
      <c r="DH26" s="182"/>
      <c r="DI26" s="182"/>
      <c r="DJ26" s="182"/>
      <c r="DK26" s="182"/>
      <c r="DL26" s="182"/>
      <c r="DM26" s="182"/>
      <c r="DN26" s="182"/>
      <c r="DO26" s="182"/>
      <c r="DP26" s="182"/>
      <c r="DQ26" s="182"/>
      <c r="DR26" s="182"/>
      <c r="DS26" s="182"/>
      <c r="DT26" s="182"/>
      <c r="DU26" s="182"/>
      <c r="DV26" s="182"/>
      <c r="DW26" s="182"/>
      <c r="DX26" s="182"/>
    </row>
    <row r="27" spans="1:128" s="2" customFormat="1" ht="21.75" customHeight="1">
      <c r="A27" s="180" t="s">
        <v>56</v>
      </c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181"/>
      <c r="AL27" s="181"/>
      <c r="AM27" s="181"/>
      <c r="AN27" s="181"/>
      <c r="AO27" s="181"/>
      <c r="AP27" s="181"/>
      <c r="AQ27" s="181"/>
      <c r="AR27" s="181"/>
      <c r="AS27" s="181"/>
      <c r="AT27" s="181"/>
      <c r="AU27" s="181"/>
      <c r="AV27" s="181"/>
      <c r="AW27" s="181"/>
      <c r="AX27" s="181"/>
      <c r="AY27" s="181"/>
      <c r="AZ27" s="181"/>
      <c r="BA27" s="181"/>
      <c r="BB27" s="181"/>
      <c r="BC27" s="181"/>
      <c r="BD27" s="181"/>
      <c r="BE27" s="181"/>
      <c r="BF27" s="181"/>
      <c r="BG27" s="181"/>
      <c r="BH27" s="181"/>
      <c r="BI27" s="181"/>
      <c r="BJ27" s="181"/>
      <c r="BK27" s="181"/>
      <c r="BL27" s="181"/>
      <c r="BM27" s="181"/>
      <c r="BN27" s="181"/>
      <c r="BO27" s="181"/>
      <c r="BP27" s="181"/>
      <c r="BQ27" s="181"/>
      <c r="BR27" s="181"/>
      <c r="BS27" s="181"/>
      <c r="BT27" s="181"/>
      <c r="BU27" s="181"/>
      <c r="BV27" s="181"/>
      <c r="BW27" s="181"/>
      <c r="BX27" s="181"/>
      <c r="BY27" s="181"/>
      <c r="BZ27" s="181"/>
      <c r="CA27" s="181"/>
      <c r="CB27" s="181"/>
      <c r="CC27" s="181"/>
      <c r="CD27" s="181"/>
      <c r="CE27" s="181"/>
      <c r="CF27" s="181"/>
      <c r="CG27" s="181"/>
      <c r="CH27" s="181"/>
      <c r="CI27" s="181"/>
      <c r="CJ27" s="181"/>
      <c r="CK27" s="181"/>
      <c r="CL27" s="181"/>
      <c r="CM27" s="181"/>
      <c r="CN27" s="181"/>
      <c r="CO27" s="181"/>
      <c r="CP27" s="181"/>
      <c r="CQ27" s="181"/>
      <c r="CR27" s="181"/>
      <c r="CS27" s="181"/>
      <c r="CT27" s="181"/>
      <c r="CU27" s="181"/>
      <c r="CV27" s="181"/>
      <c r="CW27" s="181"/>
      <c r="CX27" s="181"/>
      <c r="CY27" s="181"/>
      <c r="CZ27" s="181"/>
      <c r="DA27" s="181"/>
      <c r="DB27" s="181"/>
      <c r="DC27" s="181"/>
      <c r="DD27" s="181"/>
      <c r="DE27" s="181"/>
      <c r="DF27" s="181"/>
      <c r="DG27" s="181"/>
      <c r="DH27" s="181"/>
      <c r="DI27" s="181"/>
      <c r="DJ27" s="181"/>
      <c r="DK27" s="181"/>
      <c r="DL27" s="181"/>
      <c r="DM27" s="181"/>
      <c r="DN27" s="181"/>
      <c r="DO27" s="181"/>
      <c r="DP27" s="181"/>
      <c r="DQ27" s="181"/>
      <c r="DR27" s="181"/>
      <c r="DS27" s="181"/>
      <c r="DT27" s="181"/>
      <c r="DU27" s="181"/>
      <c r="DV27" s="181"/>
      <c r="DW27" s="181"/>
      <c r="DX27" s="181"/>
    </row>
    <row r="28" spans="1:128" s="38" customFormat="1" ht="25.5" customHeight="1">
      <c r="A28" s="181" t="s">
        <v>57</v>
      </c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81"/>
      <c r="AG28" s="181"/>
      <c r="AH28" s="181"/>
      <c r="AI28" s="181"/>
      <c r="AJ28" s="181"/>
      <c r="AK28" s="181"/>
      <c r="AL28" s="181"/>
      <c r="AM28" s="181"/>
      <c r="AN28" s="181"/>
      <c r="AO28" s="181"/>
      <c r="AP28" s="181"/>
      <c r="AQ28" s="181"/>
      <c r="AR28" s="181"/>
      <c r="AS28" s="181"/>
      <c r="AT28" s="181"/>
      <c r="AU28" s="181"/>
      <c r="AV28" s="181"/>
      <c r="AW28" s="181"/>
      <c r="AX28" s="181"/>
      <c r="AY28" s="181"/>
      <c r="AZ28" s="181"/>
      <c r="BA28" s="181"/>
      <c r="BB28" s="181"/>
      <c r="BC28" s="181"/>
      <c r="BD28" s="181"/>
      <c r="BE28" s="181"/>
      <c r="BF28" s="181"/>
      <c r="BG28" s="181"/>
      <c r="BH28" s="181"/>
      <c r="BI28" s="181"/>
      <c r="BJ28" s="181"/>
      <c r="BK28" s="181"/>
      <c r="BL28" s="181"/>
      <c r="BM28" s="181"/>
      <c r="BN28" s="181"/>
      <c r="BO28" s="181"/>
      <c r="BP28" s="181"/>
      <c r="BQ28" s="181"/>
      <c r="BR28" s="181"/>
      <c r="BS28" s="181"/>
      <c r="BT28" s="181"/>
      <c r="BU28" s="181"/>
      <c r="BV28" s="181"/>
      <c r="BW28" s="181"/>
      <c r="BX28" s="181"/>
      <c r="BY28" s="181"/>
      <c r="BZ28" s="181"/>
      <c r="CA28" s="181"/>
      <c r="CB28" s="181"/>
      <c r="CC28" s="181"/>
      <c r="CD28" s="181"/>
      <c r="CE28" s="181"/>
      <c r="CF28" s="181"/>
      <c r="CG28" s="181"/>
      <c r="CH28" s="181"/>
      <c r="CI28" s="181"/>
      <c r="CJ28" s="181"/>
      <c r="CK28" s="181"/>
      <c r="CL28" s="181"/>
      <c r="CM28" s="181"/>
      <c r="CN28" s="181"/>
      <c r="CO28" s="181"/>
      <c r="CP28" s="181"/>
      <c r="CQ28" s="181"/>
      <c r="CR28" s="181"/>
      <c r="CS28" s="181"/>
      <c r="CT28" s="181"/>
      <c r="CU28" s="181"/>
      <c r="CV28" s="181"/>
      <c r="CW28" s="181"/>
      <c r="CX28" s="181"/>
      <c r="CY28" s="181"/>
      <c r="CZ28" s="181"/>
      <c r="DA28" s="181"/>
      <c r="DB28" s="181"/>
      <c r="DC28" s="181"/>
      <c r="DD28" s="181"/>
      <c r="DE28" s="181"/>
      <c r="DF28" s="181"/>
      <c r="DG28" s="181"/>
      <c r="DH28" s="181"/>
      <c r="DI28" s="181"/>
      <c r="DJ28" s="181"/>
      <c r="DK28" s="181"/>
      <c r="DL28" s="181"/>
      <c r="DM28" s="181"/>
      <c r="DN28" s="181"/>
      <c r="DO28" s="181"/>
      <c r="DP28" s="181"/>
      <c r="DQ28" s="181"/>
      <c r="DR28" s="181"/>
      <c r="DS28" s="181"/>
      <c r="DT28" s="181"/>
      <c r="DU28" s="181"/>
      <c r="DV28" s="181"/>
      <c r="DW28" s="181"/>
      <c r="DX28" s="181"/>
    </row>
    <row r="29" spans="1:128" ht="24.75" customHeight="1">
      <c r="A29" s="179" t="s">
        <v>58</v>
      </c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C29" s="179"/>
      <c r="BD29" s="179"/>
      <c r="BE29" s="179"/>
      <c r="BF29" s="179"/>
      <c r="BG29" s="179"/>
      <c r="BH29" s="179"/>
      <c r="BI29" s="179"/>
      <c r="BJ29" s="179"/>
      <c r="BK29" s="179"/>
      <c r="BL29" s="179"/>
      <c r="BM29" s="179"/>
      <c r="BN29" s="179"/>
      <c r="BO29" s="179"/>
      <c r="BP29" s="179"/>
      <c r="BQ29" s="179"/>
      <c r="BR29" s="179"/>
      <c r="BS29" s="179"/>
      <c r="BT29" s="179"/>
      <c r="BU29" s="179"/>
      <c r="BV29" s="179"/>
      <c r="BW29" s="179"/>
      <c r="BX29" s="179"/>
      <c r="BY29" s="179"/>
      <c r="BZ29" s="179"/>
      <c r="CA29" s="179"/>
      <c r="CB29" s="179"/>
      <c r="CC29" s="179"/>
      <c r="CD29" s="179"/>
      <c r="CE29" s="179"/>
      <c r="CF29" s="179"/>
      <c r="CG29" s="179"/>
      <c r="CH29" s="179"/>
      <c r="CI29" s="179"/>
      <c r="CJ29" s="179"/>
      <c r="CK29" s="179"/>
      <c r="CL29" s="179"/>
      <c r="CM29" s="179"/>
      <c r="CN29" s="179"/>
      <c r="CO29" s="179"/>
      <c r="CP29" s="179"/>
      <c r="CQ29" s="179"/>
      <c r="CR29" s="179"/>
      <c r="CS29" s="179"/>
      <c r="CT29" s="179"/>
      <c r="CU29" s="179"/>
      <c r="CV29" s="179"/>
      <c r="CW29" s="179"/>
      <c r="CX29" s="179"/>
      <c r="CY29" s="179"/>
      <c r="CZ29" s="179"/>
      <c r="DA29" s="179"/>
      <c r="DB29" s="179"/>
      <c r="DC29" s="179"/>
      <c r="DD29" s="179"/>
      <c r="DE29" s="179"/>
      <c r="DF29" s="179"/>
      <c r="DG29" s="179"/>
      <c r="DH29" s="179"/>
      <c r="DI29" s="179"/>
      <c r="DJ29" s="179"/>
      <c r="DK29" s="179"/>
      <c r="DL29" s="179"/>
      <c r="DM29" s="179"/>
      <c r="DN29" s="179"/>
      <c r="DO29" s="179"/>
      <c r="DP29" s="179"/>
      <c r="DQ29" s="179"/>
      <c r="DR29" s="179"/>
      <c r="DS29" s="179"/>
      <c r="DT29" s="179"/>
      <c r="DU29" s="179"/>
      <c r="DV29" s="179"/>
      <c r="DW29" s="179"/>
      <c r="DX29" s="179"/>
    </row>
    <row r="30" spans="1:128" ht="25.5" customHeight="1">
      <c r="A30" s="179" t="s">
        <v>59</v>
      </c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179"/>
      <c r="AW30" s="179"/>
      <c r="AX30" s="179"/>
      <c r="AY30" s="179"/>
      <c r="AZ30" s="179"/>
      <c r="BA30" s="179"/>
      <c r="BB30" s="179"/>
      <c r="BC30" s="179"/>
      <c r="BD30" s="179"/>
      <c r="BE30" s="179"/>
      <c r="BF30" s="179"/>
      <c r="BG30" s="179"/>
      <c r="BH30" s="179"/>
      <c r="BI30" s="179"/>
      <c r="BJ30" s="179"/>
      <c r="BK30" s="179"/>
      <c r="BL30" s="179"/>
      <c r="BM30" s="179"/>
      <c r="BN30" s="179"/>
      <c r="BO30" s="179"/>
      <c r="BP30" s="179"/>
      <c r="BQ30" s="179"/>
      <c r="BR30" s="179"/>
      <c r="BS30" s="179"/>
      <c r="BT30" s="179"/>
      <c r="BU30" s="179"/>
      <c r="BV30" s="179"/>
      <c r="BW30" s="179"/>
      <c r="BX30" s="179"/>
      <c r="BY30" s="179"/>
      <c r="BZ30" s="179"/>
      <c r="CA30" s="179"/>
      <c r="CB30" s="179"/>
      <c r="CC30" s="179"/>
      <c r="CD30" s="179"/>
      <c r="CE30" s="179"/>
      <c r="CF30" s="179"/>
      <c r="CG30" s="179"/>
      <c r="CH30" s="179"/>
      <c r="CI30" s="179"/>
      <c r="CJ30" s="179"/>
      <c r="CK30" s="179"/>
      <c r="CL30" s="179"/>
      <c r="CM30" s="179"/>
      <c r="CN30" s="179"/>
      <c r="CO30" s="179"/>
      <c r="CP30" s="179"/>
      <c r="CQ30" s="179"/>
      <c r="CR30" s="179"/>
      <c r="CS30" s="179"/>
      <c r="CT30" s="179"/>
      <c r="CU30" s="179"/>
      <c r="CV30" s="179"/>
      <c r="CW30" s="179"/>
      <c r="CX30" s="179"/>
      <c r="CY30" s="179"/>
      <c r="CZ30" s="179"/>
      <c r="DA30" s="179"/>
      <c r="DB30" s="179"/>
      <c r="DC30" s="179"/>
      <c r="DD30" s="179"/>
      <c r="DE30" s="179"/>
      <c r="DF30" s="179"/>
      <c r="DG30" s="179"/>
      <c r="DH30" s="179"/>
      <c r="DI30" s="179"/>
      <c r="DJ30" s="179"/>
      <c r="DK30" s="179"/>
      <c r="DL30" s="179"/>
      <c r="DM30" s="179"/>
      <c r="DN30" s="179"/>
      <c r="DO30" s="179"/>
      <c r="DP30" s="179"/>
      <c r="DQ30" s="179"/>
      <c r="DR30" s="179"/>
      <c r="DS30" s="179"/>
      <c r="DT30" s="179"/>
      <c r="DU30" s="179"/>
      <c r="DV30" s="179"/>
      <c r="DW30" s="179"/>
      <c r="DX30" s="179"/>
    </row>
    <row r="31" spans="1:128" ht="15">
      <c r="A31" s="179" t="s">
        <v>60</v>
      </c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79"/>
      <c r="BN31" s="179"/>
      <c r="BO31" s="179"/>
      <c r="BP31" s="179"/>
      <c r="BQ31" s="179"/>
      <c r="BR31" s="179"/>
      <c r="BS31" s="179"/>
      <c r="BT31" s="179"/>
      <c r="BU31" s="179"/>
      <c r="BV31" s="179"/>
      <c r="BW31" s="179"/>
      <c r="BX31" s="179"/>
      <c r="BY31" s="179"/>
      <c r="BZ31" s="179"/>
      <c r="CA31" s="179"/>
      <c r="CB31" s="179"/>
      <c r="CC31" s="179"/>
      <c r="CD31" s="179"/>
      <c r="CE31" s="179"/>
      <c r="CF31" s="179"/>
      <c r="CG31" s="179"/>
      <c r="CH31" s="179"/>
      <c r="CI31" s="179"/>
      <c r="CJ31" s="179"/>
      <c r="CK31" s="179"/>
      <c r="CL31" s="179"/>
      <c r="CM31" s="179"/>
      <c r="CN31" s="179"/>
      <c r="CO31" s="179"/>
      <c r="CP31" s="179"/>
      <c r="CQ31" s="179"/>
      <c r="CR31" s="179"/>
      <c r="CS31" s="179"/>
      <c r="CT31" s="179"/>
      <c r="CU31" s="179"/>
      <c r="CV31" s="179"/>
      <c r="CW31" s="179"/>
      <c r="CX31" s="179"/>
      <c r="CY31" s="179"/>
      <c r="CZ31" s="179"/>
      <c r="DA31" s="179"/>
      <c r="DB31" s="179"/>
      <c r="DC31" s="179"/>
      <c r="DD31" s="179"/>
      <c r="DE31" s="179"/>
      <c r="DF31" s="179"/>
      <c r="DG31" s="179"/>
      <c r="DH31" s="179"/>
      <c r="DI31" s="179"/>
      <c r="DJ31" s="179"/>
      <c r="DK31" s="179"/>
      <c r="DL31" s="179"/>
      <c r="DM31" s="179"/>
      <c r="DN31" s="179"/>
      <c r="DO31" s="179"/>
      <c r="DP31" s="179"/>
      <c r="DQ31" s="179"/>
      <c r="DR31" s="179"/>
      <c r="DS31" s="179"/>
      <c r="DT31" s="179"/>
      <c r="DU31" s="179"/>
      <c r="DV31" s="179"/>
      <c r="DW31" s="179"/>
      <c r="DX31" s="179"/>
    </row>
    <row r="32" spans="1:128" ht="32.25" customHeight="1">
      <c r="A32" s="179" t="s">
        <v>61</v>
      </c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E32" s="179"/>
      <c r="BF32" s="179"/>
      <c r="BG32" s="179"/>
      <c r="BH32" s="179"/>
      <c r="BI32" s="179"/>
      <c r="BJ32" s="179"/>
      <c r="BK32" s="179"/>
      <c r="BL32" s="179"/>
      <c r="BM32" s="179"/>
      <c r="BN32" s="179"/>
      <c r="BO32" s="179"/>
      <c r="BP32" s="179"/>
      <c r="BQ32" s="179"/>
      <c r="BR32" s="179"/>
      <c r="BS32" s="179"/>
      <c r="BT32" s="179"/>
      <c r="BU32" s="179"/>
      <c r="BV32" s="179"/>
      <c r="BW32" s="179"/>
      <c r="BX32" s="179"/>
      <c r="BY32" s="179"/>
      <c r="BZ32" s="179"/>
      <c r="CA32" s="179"/>
      <c r="CB32" s="179"/>
      <c r="CC32" s="179"/>
      <c r="CD32" s="179"/>
      <c r="CE32" s="179"/>
      <c r="CF32" s="179"/>
      <c r="CG32" s="179"/>
      <c r="CH32" s="179"/>
      <c r="CI32" s="179"/>
      <c r="CJ32" s="179"/>
      <c r="CK32" s="179"/>
      <c r="CL32" s="179"/>
      <c r="CM32" s="179"/>
      <c r="CN32" s="179"/>
      <c r="CO32" s="179"/>
      <c r="CP32" s="179"/>
      <c r="CQ32" s="179"/>
      <c r="CR32" s="179"/>
      <c r="CS32" s="179"/>
      <c r="CT32" s="179"/>
      <c r="CU32" s="179"/>
      <c r="CV32" s="179"/>
      <c r="CW32" s="179"/>
      <c r="CX32" s="179"/>
      <c r="CY32" s="179"/>
      <c r="CZ32" s="179"/>
      <c r="DA32" s="179"/>
      <c r="DB32" s="179"/>
      <c r="DC32" s="179"/>
      <c r="DD32" s="179"/>
      <c r="DE32" s="179"/>
      <c r="DF32" s="179"/>
      <c r="DG32" s="179"/>
      <c r="DH32" s="179"/>
      <c r="DI32" s="179"/>
      <c r="DJ32" s="179"/>
      <c r="DK32" s="179"/>
      <c r="DL32" s="179"/>
      <c r="DM32" s="179"/>
      <c r="DN32" s="179"/>
      <c r="DO32" s="179"/>
      <c r="DP32" s="179"/>
      <c r="DQ32" s="179"/>
      <c r="DR32" s="179"/>
      <c r="DS32" s="179"/>
      <c r="DT32" s="179"/>
      <c r="DU32" s="179"/>
      <c r="DV32" s="179"/>
      <c r="DW32" s="179"/>
      <c r="DX32" s="179"/>
    </row>
    <row r="33" spans="1:128" ht="15">
      <c r="A33" s="179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  <c r="AX33" s="179"/>
      <c r="AY33" s="179"/>
      <c r="AZ33" s="179"/>
      <c r="BA33" s="179"/>
      <c r="BB33" s="179"/>
      <c r="BC33" s="179"/>
      <c r="BD33" s="179"/>
      <c r="BE33" s="179"/>
      <c r="BF33" s="179"/>
      <c r="BG33" s="179"/>
      <c r="BH33" s="179"/>
      <c r="BI33" s="179"/>
      <c r="BJ33" s="179"/>
      <c r="BK33" s="179"/>
      <c r="BL33" s="179"/>
      <c r="BM33" s="179"/>
      <c r="BN33" s="179"/>
      <c r="BO33" s="179"/>
      <c r="BP33" s="179"/>
      <c r="BQ33" s="179"/>
      <c r="BR33" s="179"/>
      <c r="BS33" s="179"/>
      <c r="BT33" s="179"/>
      <c r="BU33" s="179"/>
      <c r="BV33" s="179"/>
      <c r="BW33" s="179"/>
      <c r="BX33" s="179"/>
      <c r="BY33" s="179"/>
      <c r="BZ33" s="179"/>
      <c r="CA33" s="179"/>
      <c r="CB33" s="179"/>
      <c r="CC33" s="179"/>
      <c r="CD33" s="179"/>
      <c r="CE33" s="179"/>
      <c r="CF33" s="179"/>
      <c r="CG33" s="179"/>
      <c r="CH33" s="179"/>
      <c r="CI33" s="179"/>
      <c r="CJ33" s="179"/>
      <c r="CK33" s="179"/>
      <c r="CL33" s="179"/>
      <c r="CM33" s="179"/>
      <c r="CN33" s="179"/>
      <c r="CO33" s="179"/>
      <c r="CP33" s="179"/>
      <c r="CQ33" s="179"/>
      <c r="CR33" s="179"/>
      <c r="CS33" s="179"/>
      <c r="CT33" s="179"/>
      <c r="CU33" s="179"/>
      <c r="CV33" s="179"/>
      <c r="CW33" s="179"/>
      <c r="CX33" s="179"/>
      <c r="CY33" s="179"/>
      <c r="CZ33" s="179"/>
      <c r="DA33" s="179"/>
      <c r="DB33" s="179"/>
      <c r="DC33" s="179"/>
      <c r="DD33" s="179"/>
      <c r="DE33" s="179"/>
      <c r="DF33" s="179"/>
      <c r="DG33" s="179"/>
      <c r="DH33" s="179"/>
      <c r="DI33" s="179"/>
      <c r="DJ33" s="179"/>
      <c r="DK33" s="179"/>
      <c r="DL33" s="179"/>
      <c r="DM33" s="179"/>
      <c r="DN33" s="179"/>
      <c r="DO33" s="179"/>
      <c r="DP33" s="179"/>
      <c r="DQ33" s="179"/>
      <c r="DR33" s="179"/>
      <c r="DS33" s="179"/>
      <c r="DT33" s="179"/>
      <c r="DU33" s="179"/>
      <c r="DV33" s="179"/>
      <c r="DW33" s="179"/>
      <c r="DX33" s="179"/>
    </row>
  </sheetData>
  <sheetProtection/>
  <mergeCells count="31">
    <mergeCell ref="A2:DX2"/>
    <mergeCell ref="A4:DX4"/>
    <mergeCell ref="A5:DX5"/>
    <mergeCell ref="A6:DX6"/>
    <mergeCell ref="A7:DX7"/>
    <mergeCell ref="A8:DX8"/>
    <mergeCell ref="A9:DX9"/>
    <mergeCell ref="A10:DX10"/>
    <mergeCell ref="A11:DX11"/>
    <mergeCell ref="A12:DX12"/>
    <mergeCell ref="A13:DX13"/>
    <mergeCell ref="A14:DX14"/>
    <mergeCell ref="A15:DX15"/>
    <mergeCell ref="A16:DX16"/>
    <mergeCell ref="A17:DX17"/>
    <mergeCell ref="A18:DX18"/>
    <mergeCell ref="A19:DX19"/>
    <mergeCell ref="A20:DX20"/>
    <mergeCell ref="A21:DX21"/>
    <mergeCell ref="A22:DX22"/>
    <mergeCell ref="A23:DX23"/>
    <mergeCell ref="A24:DX24"/>
    <mergeCell ref="A25:DX25"/>
    <mergeCell ref="A26:DX26"/>
    <mergeCell ref="A33:DX33"/>
    <mergeCell ref="A27:DX27"/>
    <mergeCell ref="A28:DX28"/>
    <mergeCell ref="A29:DX29"/>
    <mergeCell ref="A30:DX30"/>
    <mergeCell ref="A31:DX31"/>
    <mergeCell ref="A32:DX32"/>
  </mergeCells>
  <printOptions/>
  <pageMargins left="0.25" right="0.25" top="0.75" bottom="0.75" header="0.3" footer="0.3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0"/>
  <sheetViews>
    <sheetView zoomScale="88" zoomScaleNormal="88" workbookViewId="0" topLeftCell="A13">
      <selection activeCell="K47" sqref="K47"/>
    </sheetView>
  </sheetViews>
  <sheetFormatPr defaultColWidth="9.00390625" defaultRowHeight="12.75"/>
  <cols>
    <col min="1" max="1" width="7.875" style="0" customWidth="1"/>
    <col min="2" max="3" width="5.375" style="0" customWidth="1"/>
    <col min="4" max="4" width="13.25390625" style="0" customWidth="1"/>
    <col min="5" max="6" width="11.125" style="0" customWidth="1"/>
    <col min="7" max="7" width="12.875" style="0" customWidth="1"/>
    <col min="8" max="8" width="14.375" style="0" customWidth="1"/>
    <col min="9" max="9" width="15.125" style="0" customWidth="1"/>
    <col min="10" max="10" width="12.625" style="0" customWidth="1"/>
    <col min="11" max="11" width="14.00390625" style="0" bestFit="1" customWidth="1"/>
  </cols>
  <sheetData>
    <row r="1" spans="1:10" ht="12.75">
      <c r="A1" s="193"/>
      <c r="B1" s="193"/>
      <c r="C1" s="193"/>
      <c r="D1" s="193"/>
      <c r="E1" s="193"/>
      <c r="F1" s="193"/>
      <c r="G1" s="193"/>
      <c r="H1" s="193"/>
      <c r="I1" s="193"/>
      <c r="J1" s="193"/>
    </row>
    <row r="2" spans="2:9" ht="15.75">
      <c r="B2" s="39" t="s">
        <v>62</v>
      </c>
      <c r="C2" s="194" t="s">
        <v>63</v>
      </c>
      <c r="D2" s="194"/>
      <c r="E2" s="194"/>
      <c r="F2" s="194"/>
      <c r="G2" s="194"/>
      <c r="H2" s="194"/>
      <c r="I2" s="194"/>
    </row>
    <row r="3" spans="1:9" ht="24.75" customHeight="1">
      <c r="A3" s="40"/>
      <c r="B3" s="195"/>
      <c r="C3" s="196"/>
      <c r="D3" s="196"/>
      <c r="E3" s="196"/>
      <c r="F3" s="196"/>
      <c r="G3" s="196"/>
      <c r="H3" s="197"/>
      <c r="I3" s="41" t="s">
        <v>64</v>
      </c>
    </row>
    <row r="4" spans="1:9" ht="12.75">
      <c r="A4" s="42" t="s">
        <v>65</v>
      </c>
      <c r="B4" s="198" t="s">
        <v>66</v>
      </c>
      <c r="C4" s="198"/>
      <c r="D4" s="198"/>
      <c r="E4" s="198"/>
      <c r="F4" s="198"/>
      <c r="G4" s="198"/>
      <c r="H4" s="198"/>
      <c r="I4" s="43">
        <v>28485744.85</v>
      </c>
    </row>
    <row r="5" spans="1:9" ht="12.75">
      <c r="A5" s="44"/>
      <c r="B5" s="186" t="s">
        <v>67</v>
      </c>
      <c r="C5" s="186"/>
      <c r="D5" s="186"/>
      <c r="E5" s="186"/>
      <c r="F5" s="186"/>
      <c r="G5" s="186"/>
      <c r="H5" s="186"/>
      <c r="I5" s="45"/>
    </row>
    <row r="6" spans="1:9" ht="34.5" customHeight="1">
      <c r="A6" s="46" t="s">
        <v>68</v>
      </c>
      <c r="B6" s="192" t="s">
        <v>69</v>
      </c>
      <c r="C6" s="192"/>
      <c r="D6" s="192"/>
      <c r="E6" s="192"/>
      <c r="F6" s="192"/>
      <c r="G6" s="192"/>
      <c r="H6" s="192"/>
      <c r="I6" s="47">
        <v>25692426.84</v>
      </c>
    </row>
    <row r="7" spans="1:9" ht="12.75">
      <c r="A7" s="44"/>
      <c r="B7" s="186" t="s">
        <v>0</v>
      </c>
      <c r="C7" s="186"/>
      <c r="D7" s="186"/>
      <c r="E7" s="186"/>
      <c r="F7" s="186"/>
      <c r="G7" s="186"/>
      <c r="H7" s="186"/>
      <c r="I7" s="45"/>
    </row>
    <row r="8" spans="1:9" ht="34.5" customHeight="1">
      <c r="A8" s="44" t="s">
        <v>70</v>
      </c>
      <c r="B8" s="191" t="s">
        <v>71</v>
      </c>
      <c r="C8" s="191"/>
      <c r="D8" s="191"/>
      <c r="E8" s="191"/>
      <c r="F8" s="191"/>
      <c r="G8" s="191"/>
      <c r="H8" s="191"/>
      <c r="I8" s="45">
        <v>28485744.85</v>
      </c>
    </row>
    <row r="9" spans="1:9" ht="27.75" customHeight="1">
      <c r="A9" s="48" t="s">
        <v>72</v>
      </c>
      <c r="B9" s="191" t="s">
        <v>73</v>
      </c>
      <c r="C9" s="191"/>
      <c r="D9" s="191"/>
      <c r="E9" s="191"/>
      <c r="F9" s="191"/>
      <c r="G9" s="191"/>
      <c r="H9" s="191"/>
      <c r="I9" s="45">
        <v>0</v>
      </c>
    </row>
    <row r="10" spans="1:9" ht="33.75" customHeight="1">
      <c r="A10" s="44" t="s">
        <v>74</v>
      </c>
      <c r="B10" s="191" t="s">
        <v>75</v>
      </c>
      <c r="C10" s="191"/>
      <c r="D10" s="191"/>
      <c r="E10" s="191"/>
      <c r="F10" s="191"/>
      <c r="G10" s="191"/>
      <c r="H10" s="191"/>
      <c r="I10" s="45">
        <v>0</v>
      </c>
    </row>
    <row r="11" spans="1:9" ht="31.5" customHeight="1">
      <c r="A11" s="44" t="s">
        <v>76</v>
      </c>
      <c r="B11" s="191" t="s">
        <v>77</v>
      </c>
      <c r="C11" s="191"/>
      <c r="D11" s="191"/>
      <c r="E11" s="191"/>
      <c r="F11" s="191"/>
      <c r="G11" s="191"/>
      <c r="H11" s="191"/>
      <c r="I11" s="45">
        <v>7723506.91</v>
      </c>
    </row>
    <row r="12" spans="1:10" ht="17.25" customHeight="1">
      <c r="A12" s="46" t="s">
        <v>78</v>
      </c>
      <c r="B12" s="192" t="s">
        <v>79</v>
      </c>
      <c r="C12" s="192"/>
      <c r="D12" s="192"/>
      <c r="E12" s="192"/>
      <c r="F12" s="192"/>
      <c r="G12" s="192"/>
      <c r="H12" s="192"/>
      <c r="I12" s="47">
        <v>2793318.01</v>
      </c>
      <c r="J12" s="49"/>
    </row>
    <row r="13" spans="1:9" ht="12.75">
      <c r="A13" s="44"/>
      <c r="B13" s="186" t="s">
        <v>0</v>
      </c>
      <c r="C13" s="186"/>
      <c r="D13" s="186"/>
      <c r="E13" s="186"/>
      <c r="F13" s="186"/>
      <c r="G13" s="186"/>
      <c r="H13" s="186"/>
      <c r="I13" s="45"/>
    </row>
    <row r="14" spans="1:9" ht="33" customHeight="1">
      <c r="A14" s="44" t="s">
        <v>80</v>
      </c>
      <c r="B14" s="191" t="s">
        <v>81</v>
      </c>
      <c r="C14" s="191"/>
      <c r="D14" s="191"/>
      <c r="E14" s="191"/>
      <c r="F14" s="191"/>
      <c r="G14" s="191"/>
      <c r="H14" s="191"/>
      <c r="I14" s="45">
        <v>2452800.04</v>
      </c>
    </row>
    <row r="15" spans="1:9" ht="18.75" customHeight="1">
      <c r="A15" s="44" t="s">
        <v>82</v>
      </c>
      <c r="B15" s="191" t="s">
        <v>83</v>
      </c>
      <c r="C15" s="191"/>
      <c r="D15" s="191"/>
      <c r="E15" s="191"/>
      <c r="F15" s="191"/>
      <c r="G15" s="191"/>
      <c r="H15" s="191"/>
      <c r="I15" s="45">
        <v>40358.54</v>
      </c>
    </row>
    <row r="16" spans="1:9" ht="12.75">
      <c r="A16" s="42" t="s">
        <v>84</v>
      </c>
      <c r="B16" s="188" t="s">
        <v>85</v>
      </c>
      <c r="C16" s="188"/>
      <c r="D16" s="188"/>
      <c r="E16" s="188"/>
      <c r="F16" s="188"/>
      <c r="G16" s="188"/>
      <c r="H16" s="188"/>
      <c r="I16" s="50">
        <f>I18+I19</f>
        <v>51660.74</v>
      </c>
    </row>
    <row r="17" spans="1:9" ht="12.75">
      <c r="A17" s="44"/>
      <c r="B17" s="186" t="s">
        <v>67</v>
      </c>
      <c r="C17" s="186"/>
      <c r="D17" s="186"/>
      <c r="E17" s="186"/>
      <c r="F17" s="186"/>
      <c r="G17" s="186"/>
      <c r="H17" s="186"/>
      <c r="I17" s="45"/>
    </row>
    <row r="18" spans="1:9" ht="12.75">
      <c r="A18" s="51" t="s">
        <v>86</v>
      </c>
      <c r="B18" s="190" t="s">
        <v>87</v>
      </c>
      <c r="C18" s="190"/>
      <c r="D18" s="190"/>
      <c r="E18" s="190"/>
      <c r="F18" s="190"/>
      <c r="G18" s="190"/>
      <c r="H18" s="190"/>
      <c r="I18" s="52">
        <v>50530.78</v>
      </c>
    </row>
    <row r="19" spans="1:9" ht="14.25" customHeight="1">
      <c r="A19" s="53" t="s">
        <v>88</v>
      </c>
      <c r="B19" s="190" t="s">
        <v>89</v>
      </c>
      <c r="C19" s="190"/>
      <c r="D19" s="190"/>
      <c r="E19" s="190"/>
      <c r="F19" s="190"/>
      <c r="G19" s="190"/>
      <c r="H19" s="190"/>
      <c r="I19" s="52">
        <f>I20+I21+I22+I23+I25+I24+I26+I27+I28+I29+I30</f>
        <v>1129.96</v>
      </c>
    </row>
    <row r="20" spans="1:9" ht="12.75">
      <c r="A20" s="44"/>
      <c r="B20" s="186" t="s">
        <v>0</v>
      </c>
      <c r="C20" s="186"/>
      <c r="D20" s="186"/>
      <c r="E20" s="186"/>
      <c r="F20" s="186"/>
      <c r="G20" s="186"/>
      <c r="H20" s="186"/>
      <c r="I20" s="45">
        <v>0</v>
      </c>
    </row>
    <row r="21" spans="1:9" ht="12.75">
      <c r="A21" s="44" t="s">
        <v>90</v>
      </c>
      <c r="B21" s="186" t="s">
        <v>91</v>
      </c>
      <c r="C21" s="186"/>
      <c r="D21" s="186"/>
      <c r="E21" s="186"/>
      <c r="F21" s="186"/>
      <c r="G21" s="186"/>
      <c r="H21" s="186"/>
      <c r="I21" s="45">
        <v>0</v>
      </c>
    </row>
    <row r="22" spans="1:11" ht="14.25">
      <c r="A22" s="48" t="s">
        <v>92</v>
      </c>
      <c r="B22" s="186" t="s">
        <v>93</v>
      </c>
      <c r="C22" s="186"/>
      <c r="D22" s="186"/>
      <c r="E22" s="186"/>
      <c r="F22" s="186"/>
      <c r="G22" s="186"/>
      <c r="H22" s="186"/>
      <c r="I22" s="45">
        <v>0</v>
      </c>
      <c r="K22" s="54"/>
    </row>
    <row r="23" spans="1:9" ht="14.25" customHeight="1">
      <c r="A23" s="48" t="s">
        <v>94</v>
      </c>
      <c r="B23" s="186" t="s">
        <v>95</v>
      </c>
      <c r="C23" s="186"/>
      <c r="D23" s="186"/>
      <c r="E23" s="186"/>
      <c r="F23" s="186"/>
      <c r="G23" s="186"/>
      <c r="H23" s="186"/>
      <c r="I23" s="45">
        <v>653.99</v>
      </c>
    </row>
    <row r="24" spans="1:9" ht="12.75">
      <c r="A24" s="48" t="s">
        <v>96</v>
      </c>
      <c r="B24" s="186" t="s">
        <v>97</v>
      </c>
      <c r="C24" s="186"/>
      <c r="D24" s="186"/>
      <c r="E24" s="186"/>
      <c r="F24" s="186"/>
      <c r="G24" s="186"/>
      <c r="H24" s="186"/>
      <c r="I24" s="45">
        <v>0</v>
      </c>
    </row>
    <row r="25" spans="1:9" ht="12.75">
      <c r="A25" s="44" t="s">
        <v>98</v>
      </c>
      <c r="B25" s="186" t="s">
        <v>99</v>
      </c>
      <c r="C25" s="186"/>
      <c r="D25" s="186"/>
      <c r="E25" s="186"/>
      <c r="F25" s="186"/>
      <c r="G25" s="186"/>
      <c r="H25" s="186"/>
      <c r="I25" s="45">
        <v>0</v>
      </c>
    </row>
    <row r="26" spans="1:9" ht="12.75">
      <c r="A26" s="48" t="s">
        <v>100</v>
      </c>
      <c r="B26" s="186" t="s">
        <v>101</v>
      </c>
      <c r="C26" s="186"/>
      <c r="D26" s="186"/>
      <c r="E26" s="186"/>
      <c r="F26" s="186"/>
      <c r="G26" s="186"/>
      <c r="H26" s="186"/>
      <c r="I26" s="45">
        <v>0</v>
      </c>
    </row>
    <row r="27" spans="1:9" ht="17.25" customHeight="1">
      <c r="A27" s="48" t="s">
        <v>102</v>
      </c>
      <c r="B27" s="186" t="s">
        <v>103</v>
      </c>
      <c r="C27" s="186"/>
      <c r="D27" s="186"/>
      <c r="E27" s="186"/>
      <c r="F27" s="186"/>
      <c r="G27" s="186"/>
      <c r="H27" s="186"/>
      <c r="I27" s="45">
        <v>0</v>
      </c>
    </row>
    <row r="28" spans="1:9" ht="12.75">
      <c r="A28" s="48" t="s">
        <v>104</v>
      </c>
      <c r="B28" s="186" t="s">
        <v>105</v>
      </c>
      <c r="C28" s="186"/>
      <c r="D28" s="186"/>
      <c r="E28" s="186"/>
      <c r="F28" s="186"/>
      <c r="G28" s="186"/>
      <c r="H28" s="186"/>
      <c r="I28" s="45">
        <v>0</v>
      </c>
    </row>
    <row r="29" spans="1:9" ht="12.75">
      <c r="A29" s="48" t="s">
        <v>106</v>
      </c>
      <c r="B29" s="186" t="s">
        <v>107</v>
      </c>
      <c r="C29" s="186"/>
      <c r="D29" s="186"/>
      <c r="E29" s="186"/>
      <c r="F29" s="186"/>
      <c r="G29" s="186"/>
      <c r="H29" s="186"/>
      <c r="I29" s="45">
        <v>384.97</v>
      </c>
    </row>
    <row r="30" spans="1:9" ht="12.75">
      <c r="A30" s="48" t="s">
        <v>108</v>
      </c>
      <c r="B30" s="186" t="s">
        <v>109</v>
      </c>
      <c r="C30" s="186"/>
      <c r="D30" s="186"/>
      <c r="E30" s="186"/>
      <c r="F30" s="186"/>
      <c r="G30" s="186"/>
      <c r="H30" s="186"/>
      <c r="I30" s="45">
        <v>91</v>
      </c>
    </row>
    <row r="31" spans="1:9" ht="12.75">
      <c r="A31" s="42" t="s">
        <v>110</v>
      </c>
      <c r="B31" s="188" t="s">
        <v>111</v>
      </c>
      <c r="C31" s="188"/>
      <c r="D31" s="188"/>
      <c r="E31" s="188"/>
      <c r="F31" s="188"/>
      <c r="G31" s="188"/>
      <c r="H31" s="188"/>
      <c r="I31" s="50">
        <f>I34</f>
        <v>951310.3500000001</v>
      </c>
    </row>
    <row r="32" spans="1:9" ht="12.75">
      <c r="A32" s="44"/>
      <c r="B32" s="186" t="s">
        <v>67</v>
      </c>
      <c r="C32" s="186"/>
      <c r="D32" s="186"/>
      <c r="E32" s="186"/>
      <c r="F32" s="186"/>
      <c r="G32" s="186"/>
      <c r="H32" s="186"/>
      <c r="I32" s="45"/>
    </row>
    <row r="33" spans="1:9" ht="16.5" customHeight="1">
      <c r="A33" s="55" t="s">
        <v>112</v>
      </c>
      <c r="B33" s="189" t="s">
        <v>113</v>
      </c>
      <c r="C33" s="189"/>
      <c r="D33" s="189"/>
      <c r="E33" s="189"/>
      <c r="F33" s="189"/>
      <c r="G33" s="189"/>
      <c r="H33" s="189"/>
      <c r="I33" s="52">
        <v>0</v>
      </c>
    </row>
    <row r="34" spans="1:9" ht="30" customHeight="1">
      <c r="A34" s="55" t="s">
        <v>114</v>
      </c>
      <c r="B34" s="190" t="s">
        <v>115</v>
      </c>
      <c r="C34" s="190"/>
      <c r="D34" s="190"/>
      <c r="E34" s="190"/>
      <c r="F34" s="190"/>
      <c r="G34" s="190"/>
      <c r="H34" s="190"/>
      <c r="I34" s="52">
        <f>I36+I37+I38+I39+I40+I41+I42+I43+I44+I45+I46+I47+I48</f>
        <v>951310.3500000001</v>
      </c>
    </row>
    <row r="35" spans="1:9" ht="18" customHeight="1">
      <c r="A35" s="44"/>
      <c r="B35" s="186" t="s">
        <v>0</v>
      </c>
      <c r="C35" s="186"/>
      <c r="D35" s="186"/>
      <c r="E35" s="186"/>
      <c r="F35" s="186"/>
      <c r="G35" s="186"/>
      <c r="H35" s="186"/>
      <c r="I35" s="45"/>
    </row>
    <row r="36" spans="1:9" ht="12.75">
      <c r="A36" s="44" t="s">
        <v>116</v>
      </c>
      <c r="B36" s="186" t="s">
        <v>266</v>
      </c>
      <c r="C36" s="186"/>
      <c r="D36" s="186"/>
      <c r="E36" s="186"/>
      <c r="F36" s="186"/>
      <c r="G36" s="186"/>
      <c r="H36" s="186"/>
      <c r="I36" s="45">
        <v>745566.75</v>
      </c>
    </row>
    <row r="37" spans="1:9" ht="15" customHeight="1">
      <c r="A37" s="44" t="s">
        <v>117</v>
      </c>
      <c r="B37" s="186" t="s">
        <v>118</v>
      </c>
      <c r="C37" s="186"/>
      <c r="D37" s="186"/>
      <c r="E37" s="186"/>
      <c r="F37" s="186"/>
      <c r="G37" s="186"/>
      <c r="H37" s="186"/>
      <c r="I37" s="45">
        <v>475.54</v>
      </c>
    </row>
    <row r="38" spans="1:9" ht="15.75" customHeight="1">
      <c r="A38" s="44" t="s">
        <v>119</v>
      </c>
      <c r="B38" s="186" t="s">
        <v>120</v>
      </c>
      <c r="C38" s="186"/>
      <c r="D38" s="186"/>
      <c r="E38" s="186"/>
      <c r="F38" s="186"/>
      <c r="G38" s="186"/>
      <c r="H38" s="186"/>
      <c r="I38" s="45">
        <v>0</v>
      </c>
    </row>
    <row r="39" spans="1:9" ht="14.25" customHeight="1">
      <c r="A39" s="44" t="s">
        <v>121</v>
      </c>
      <c r="B39" s="186" t="s">
        <v>122</v>
      </c>
      <c r="C39" s="186"/>
      <c r="D39" s="186"/>
      <c r="E39" s="186"/>
      <c r="F39" s="186"/>
      <c r="G39" s="186"/>
      <c r="H39" s="186"/>
      <c r="I39" s="45">
        <v>1612.8</v>
      </c>
    </row>
    <row r="40" spans="1:9" ht="18.75" customHeight="1">
      <c r="A40" s="44" t="s">
        <v>123</v>
      </c>
      <c r="B40" s="187" t="s">
        <v>124</v>
      </c>
      <c r="C40" s="187"/>
      <c r="D40" s="187"/>
      <c r="E40" s="187"/>
      <c r="F40" s="187"/>
      <c r="G40" s="187"/>
      <c r="H40" s="187"/>
      <c r="I40" s="45">
        <v>2012.85</v>
      </c>
    </row>
    <row r="41" spans="1:9" ht="16.5" customHeight="1">
      <c r="A41" s="44" t="s">
        <v>125</v>
      </c>
      <c r="B41" s="186" t="s">
        <v>126</v>
      </c>
      <c r="C41" s="186"/>
      <c r="D41" s="186"/>
      <c r="E41" s="186"/>
      <c r="F41" s="186"/>
      <c r="G41" s="186"/>
      <c r="H41" s="186"/>
      <c r="I41" s="45">
        <v>1134</v>
      </c>
    </row>
    <row r="42" spans="1:9" ht="15" customHeight="1">
      <c r="A42" s="44" t="s">
        <v>127</v>
      </c>
      <c r="B42" s="186" t="s">
        <v>128</v>
      </c>
      <c r="C42" s="186"/>
      <c r="D42" s="186"/>
      <c r="E42" s="186"/>
      <c r="F42" s="186"/>
      <c r="G42" s="186"/>
      <c r="H42" s="186"/>
      <c r="I42" s="45">
        <v>0</v>
      </c>
    </row>
    <row r="43" spans="1:9" ht="12.75">
      <c r="A43" s="44" t="s">
        <v>129</v>
      </c>
      <c r="B43" s="186" t="s">
        <v>130</v>
      </c>
      <c r="C43" s="186"/>
      <c r="D43" s="186"/>
      <c r="E43" s="186"/>
      <c r="F43" s="186"/>
      <c r="G43" s="186"/>
      <c r="H43" s="186"/>
      <c r="I43" s="45">
        <v>0</v>
      </c>
    </row>
    <row r="44" spans="1:9" ht="12.75">
      <c r="A44" s="44" t="s">
        <v>131</v>
      </c>
      <c r="B44" s="186" t="s">
        <v>132</v>
      </c>
      <c r="C44" s="186"/>
      <c r="D44" s="186"/>
      <c r="E44" s="186"/>
      <c r="F44" s="186"/>
      <c r="G44" s="186"/>
      <c r="H44" s="186"/>
      <c r="I44" s="45">
        <v>0</v>
      </c>
    </row>
    <row r="45" spans="1:9" ht="12" customHeight="1">
      <c r="A45" s="44" t="s">
        <v>133</v>
      </c>
      <c r="B45" s="186" t="s">
        <v>134</v>
      </c>
      <c r="C45" s="186"/>
      <c r="D45" s="186"/>
      <c r="E45" s="186"/>
      <c r="F45" s="186"/>
      <c r="G45" s="186"/>
      <c r="H45" s="186"/>
      <c r="I45" s="45">
        <v>158761.41</v>
      </c>
    </row>
    <row r="46" spans="1:9" ht="12.75">
      <c r="A46" s="44" t="s">
        <v>135</v>
      </c>
      <c r="B46" s="186" t="s">
        <v>136</v>
      </c>
      <c r="C46" s="186"/>
      <c r="D46" s="186"/>
      <c r="E46" s="186"/>
      <c r="F46" s="186"/>
      <c r="G46" s="186"/>
      <c r="H46" s="186"/>
      <c r="I46" s="45">
        <v>0</v>
      </c>
    </row>
    <row r="47" spans="1:9" ht="24" customHeight="1">
      <c r="A47" s="44" t="s">
        <v>137</v>
      </c>
      <c r="B47" s="186" t="s">
        <v>138</v>
      </c>
      <c r="C47" s="186"/>
      <c r="D47" s="186"/>
      <c r="E47" s="186"/>
      <c r="F47" s="186"/>
      <c r="G47" s="186"/>
      <c r="H47" s="186"/>
      <c r="I47" s="45">
        <v>41747</v>
      </c>
    </row>
    <row r="48" spans="1:9" ht="12.75">
      <c r="A48" s="44" t="s">
        <v>139</v>
      </c>
      <c r="B48" s="186" t="s">
        <v>140</v>
      </c>
      <c r="C48" s="186"/>
      <c r="D48" s="186"/>
      <c r="E48" s="186"/>
      <c r="F48" s="186"/>
      <c r="G48" s="186"/>
      <c r="H48" s="186"/>
      <c r="I48" s="45">
        <v>0</v>
      </c>
    </row>
    <row r="49" spans="1:9" ht="24.75" customHeight="1">
      <c r="A49" s="56"/>
      <c r="B49" s="57"/>
      <c r="C49" s="57"/>
      <c r="D49" s="57"/>
      <c r="E49" s="57"/>
      <c r="F49" s="57"/>
      <c r="G49" s="57"/>
      <c r="H49" s="57"/>
      <c r="I49" s="56"/>
    </row>
    <row r="50" ht="27.75" customHeight="1"/>
    <row r="51" ht="41.25" customHeight="1"/>
    <row r="52" ht="26.25" customHeight="1"/>
    <row r="53" ht="28.5" customHeight="1"/>
    <row r="55" ht="26.25" customHeight="1"/>
    <row r="56" ht="12.75" customHeight="1"/>
    <row r="59" ht="27.75" customHeight="1"/>
    <row r="60" ht="26.25" customHeight="1"/>
    <row r="61" ht="12.75" customHeight="1"/>
    <row r="66" ht="15.75" customHeight="1"/>
    <row r="75" ht="25.5" customHeight="1"/>
    <row r="81" ht="12.75" customHeight="1"/>
    <row r="85" ht="12.75" customHeight="1"/>
    <row r="93" ht="103.5" customHeight="1"/>
    <row r="95" s="58" customFormat="1" ht="12.75" customHeight="1"/>
    <row r="100" s="58" customFormat="1" ht="12.75">
      <c r="A100" s="59"/>
    </row>
    <row r="102" ht="39.75" customHeight="1"/>
    <row r="105" s="58" customFormat="1" ht="12.75" customHeight="1"/>
    <row r="122" ht="24.75" customHeight="1"/>
    <row r="126" ht="25.5" customHeight="1"/>
    <row r="136" ht="12.75" customHeight="1"/>
    <row r="140" ht="1.5" customHeight="1"/>
    <row r="141" ht="12.75" hidden="1"/>
    <row r="144" ht="1.5" customHeight="1"/>
    <row r="145" ht="12.75" hidden="1"/>
    <row r="146" ht="18" customHeight="1"/>
    <row r="147" ht="12" customHeight="1"/>
    <row r="148" ht="12.75" hidden="1"/>
  </sheetData>
  <sheetProtection/>
  <mergeCells count="48">
    <mergeCell ref="A1:J1"/>
    <mergeCell ref="C2:I2"/>
    <mergeCell ref="B3:H3"/>
    <mergeCell ref="B4:H4"/>
    <mergeCell ref="B5:H5"/>
    <mergeCell ref="B6:H6"/>
    <mergeCell ref="B7:H7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B20:H20"/>
    <mergeCell ref="B21:H21"/>
    <mergeCell ref="B22:H22"/>
    <mergeCell ref="B23:H23"/>
    <mergeCell ref="B24:H24"/>
    <mergeCell ref="B25:H25"/>
    <mergeCell ref="B26:H26"/>
    <mergeCell ref="B27:H27"/>
    <mergeCell ref="B28:H28"/>
    <mergeCell ref="B29:H29"/>
    <mergeCell ref="B30:H30"/>
    <mergeCell ref="B31:H31"/>
    <mergeCell ref="B32:H32"/>
    <mergeCell ref="B33:H33"/>
    <mergeCell ref="B34:H34"/>
    <mergeCell ref="B35:H35"/>
    <mergeCell ref="B36:H36"/>
    <mergeCell ref="B37:H37"/>
    <mergeCell ref="B38:H38"/>
    <mergeCell ref="B39:H39"/>
    <mergeCell ref="B40:H40"/>
    <mergeCell ref="B41:H41"/>
    <mergeCell ref="B42:H42"/>
    <mergeCell ref="B43:H43"/>
    <mergeCell ref="B44:H44"/>
    <mergeCell ref="B45:H45"/>
    <mergeCell ref="B46:H46"/>
    <mergeCell ref="B47:H47"/>
    <mergeCell ref="B48:H48"/>
  </mergeCells>
  <printOptions/>
  <pageMargins left="0.1968503937007874" right="0.1968503937007874" top="0.1968503937007874" bottom="0.2362204724409449" header="0.1968503937007874" footer="0.2362204724409449"/>
  <pageSetup fitToHeight="6" fitToWidth="2" horizontalDpi="600" verticalDpi="600" orientation="portrait" paperSize="9" scale="95" r:id="rId1"/>
  <rowBreaks count="1" manualBreakCount="1">
    <brk id="9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R85"/>
  <sheetViews>
    <sheetView view="pageBreakPreview" zoomScale="75" zoomScaleSheetLayoutView="75" zoomScalePageLayoutView="0" workbookViewId="0" topLeftCell="B47">
      <selection activeCell="L69" sqref="L69:L70"/>
    </sheetView>
  </sheetViews>
  <sheetFormatPr defaultColWidth="9.00390625" defaultRowHeight="12.75"/>
  <cols>
    <col min="1" max="1" width="9.125" style="61" hidden="1" customWidth="1"/>
    <col min="2" max="2" width="25.375" style="61" customWidth="1"/>
    <col min="3" max="3" width="4.75390625" style="61" customWidth="1"/>
    <col min="4" max="4" width="5.25390625" style="133" customWidth="1"/>
    <col min="5" max="5" width="5.625" style="61" customWidth="1"/>
    <col min="6" max="6" width="14.75390625" style="65" customWidth="1"/>
    <col min="7" max="7" width="15.25390625" style="65" customWidth="1"/>
    <col min="8" max="8" width="14.00390625" style="61" customWidth="1"/>
    <col min="9" max="9" width="13.375" style="61" customWidth="1"/>
    <col min="10" max="10" width="5.75390625" style="61" customWidth="1"/>
    <col min="11" max="11" width="6.00390625" style="61" customWidth="1"/>
    <col min="12" max="12" width="13.875" style="61" customWidth="1"/>
    <col min="13" max="13" width="5.375" style="61" customWidth="1"/>
    <col min="14" max="14" width="11.75390625" style="61" customWidth="1"/>
    <col min="15" max="15" width="9.125" style="61" customWidth="1"/>
    <col min="16" max="16" width="9.375" style="61" customWidth="1"/>
    <col min="17" max="17" width="11.25390625" style="61" customWidth="1"/>
    <col min="18" max="18" width="5.75390625" style="61" customWidth="1"/>
    <col min="19" max="19" width="5.625" style="61" customWidth="1"/>
    <col min="20" max="20" width="4.875" style="61" customWidth="1"/>
    <col min="21" max="21" width="5.125" style="61" customWidth="1"/>
    <col min="22" max="22" width="11.625" style="65" customWidth="1"/>
    <col min="23" max="23" width="11.375" style="61" customWidth="1"/>
    <col min="24" max="24" width="5.25390625" style="61" customWidth="1"/>
    <col min="25" max="25" width="15.00390625" style="61" customWidth="1"/>
    <col min="26" max="26" width="14.75390625" style="62" customWidth="1"/>
    <col min="27" max="27" width="13.75390625" style="62" customWidth="1"/>
    <col min="28" max="28" width="5.875" style="62" customWidth="1"/>
    <col min="29" max="29" width="13.125" style="62" customWidth="1"/>
    <col min="30" max="30" width="5.25390625" style="62" customWidth="1"/>
    <col min="31" max="31" width="5.75390625" style="62" customWidth="1"/>
    <col min="32" max="32" width="9.375" style="62" customWidth="1"/>
    <col min="33" max="33" width="12.125" style="61" customWidth="1"/>
    <col min="34" max="34" width="14.625" style="61" customWidth="1"/>
    <col min="35" max="35" width="14.625" style="62" customWidth="1"/>
    <col min="36" max="36" width="13.375" style="62" customWidth="1"/>
    <col min="37" max="37" width="5.25390625" style="62" customWidth="1"/>
    <col min="38" max="38" width="13.25390625" style="62" customWidth="1"/>
    <col min="39" max="39" width="5.125" style="62" customWidth="1"/>
    <col min="40" max="40" width="5.625" style="62" customWidth="1"/>
    <col min="41" max="41" width="9.00390625" style="62" customWidth="1"/>
    <col min="42" max="42" width="11.875" style="61" customWidth="1"/>
    <col min="43" max="43" width="15.00390625" style="62" customWidth="1"/>
    <col min="44" max="44" width="17.625" style="61" customWidth="1"/>
    <col min="45" max="16384" width="9.125" style="61" customWidth="1"/>
  </cols>
  <sheetData>
    <row r="1" spans="1:43" ht="21.75" customHeight="1">
      <c r="A1" s="233" t="s">
        <v>141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133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</row>
    <row r="2" spans="1:25" ht="12.75" customHeight="1">
      <c r="A2" s="234" t="s">
        <v>142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134"/>
    </row>
    <row r="3" spans="1:25" ht="12.75" customHeight="1">
      <c r="A3" s="234" t="s">
        <v>143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134"/>
    </row>
    <row r="4" spans="1:25" ht="18" customHeight="1">
      <c r="A4" s="234" t="s">
        <v>271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134"/>
    </row>
    <row r="5" spans="1:25" ht="15">
      <c r="A5" s="235" t="s">
        <v>144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135"/>
    </row>
    <row r="6" ht="15">
      <c r="B6" s="63"/>
    </row>
    <row r="7" spans="2:43" s="66" customFormat="1" ht="30" customHeight="1">
      <c r="B7" s="230" t="s">
        <v>2</v>
      </c>
      <c r="C7" s="230" t="s">
        <v>145</v>
      </c>
      <c r="D7" s="230" t="s">
        <v>146</v>
      </c>
      <c r="E7" s="230" t="s">
        <v>147</v>
      </c>
      <c r="F7" s="230" t="s">
        <v>148</v>
      </c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20" t="s">
        <v>319</v>
      </c>
      <c r="Z7" s="221"/>
      <c r="AA7" s="221"/>
      <c r="AB7" s="221"/>
      <c r="AC7" s="221"/>
      <c r="AD7" s="221"/>
      <c r="AE7" s="221"/>
      <c r="AF7" s="221"/>
      <c r="AG7" s="222"/>
      <c r="AH7" s="220" t="s">
        <v>320</v>
      </c>
      <c r="AI7" s="221"/>
      <c r="AJ7" s="221"/>
      <c r="AK7" s="221"/>
      <c r="AL7" s="221"/>
      <c r="AM7" s="221"/>
      <c r="AN7" s="221"/>
      <c r="AO7" s="221"/>
      <c r="AP7" s="222"/>
      <c r="AQ7" s="67"/>
    </row>
    <row r="8" spans="2:43" s="66" customFormat="1" ht="15">
      <c r="B8" s="230"/>
      <c r="C8" s="230"/>
      <c r="D8" s="230"/>
      <c r="E8" s="230"/>
      <c r="F8" s="229" t="s">
        <v>1</v>
      </c>
      <c r="G8" s="230" t="s">
        <v>0</v>
      </c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23"/>
      <c r="Z8" s="224"/>
      <c r="AA8" s="224"/>
      <c r="AB8" s="224"/>
      <c r="AC8" s="224"/>
      <c r="AD8" s="224"/>
      <c r="AE8" s="224"/>
      <c r="AF8" s="224"/>
      <c r="AG8" s="225"/>
      <c r="AH8" s="223"/>
      <c r="AI8" s="224"/>
      <c r="AJ8" s="224"/>
      <c r="AK8" s="224"/>
      <c r="AL8" s="224"/>
      <c r="AM8" s="224"/>
      <c r="AN8" s="224"/>
      <c r="AO8" s="224"/>
      <c r="AP8" s="225"/>
      <c r="AQ8" s="67"/>
    </row>
    <row r="9" spans="2:43" s="66" customFormat="1" ht="125.25" customHeight="1">
      <c r="B9" s="230"/>
      <c r="C9" s="230"/>
      <c r="D9" s="230"/>
      <c r="E9" s="230"/>
      <c r="F9" s="229"/>
      <c r="G9" s="231" t="s">
        <v>149</v>
      </c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0" t="s">
        <v>150</v>
      </c>
      <c r="S9" s="232" t="s">
        <v>151</v>
      </c>
      <c r="T9" s="230" t="s">
        <v>152</v>
      </c>
      <c r="U9" s="230" t="s">
        <v>153</v>
      </c>
      <c r="V9" s="230" t="s">
        <v>154</v>
      </c>
      <c r="W9" s="230"/>
      <c r="X9" s="230"/>
      <c r="Y9" s="226"/>
      <c r="Z9" s="227"/>
      <c r="AA9" s="227"/>
      <c r="AB9" s="227"/>
      <c r="AC9" s="227"/>
      <c r="AD9" s="227"/>
      <c r="AE9" s="227"/>
      <c r="AF9" s="227"/>
      <c r="AG9" s="228"/>
      <c r="AH9" s="226"/>
      <c r="AI9" s="227"/>
      <c r="AJ9" s="227"/>
      <c r="AK9" s="227"/>
      <c r="AL9" s="227"/>
      <c r="AM9" s="227"/>
      <c r="AN9" s="227"/>
      <c r="AO9" s="227"/>
      <c r="AP9" s="228"/>
      <c r="AQ9" s="67"/>
    </row>
    <row r="10" spans="2:43" s="66" customFormat="1" ht="409.5" customHeight="1">
      <c r="B10" s="230"/>
      <c r="C10" s="230"/>
      <c r="D10" s="230"/>
      <c r="E10" s="230"/>
      <c r="F10" s="229"/>
      <c r="G10" s="68" t="s">
        <v>1</v>
      </c>
      <c r="H10" s="69" t="s">
        <v>272</v>
      </c>
      <c r="I10" s="69" t="s">
        <v>273</v>
      </c>
      <c r="J10" s="69" t="s">
        <v>274</v>
      </c>
      <c r="K10" s="69" t="s">
        <v>275</v>
      </c>
      <c r="L10" s="69" t="s">
        <v>276</v>
      </c>
      <c r="M10" s="69" t="s">
        <v>277</v>
      </c>
      <c r="N10" s="69" t="s">
        <v>278</v>
      </c>
      <c r="O10" s="69" t="s">
        <v>279</v>
      </c>
      <c r="P10" s="69" t="s">
        <v>280</v>
      </c>
      <c r="Q10" s="69" t="s">
        <v>281</v>
      </c>
      <c r="R10" s="230"/>
      <c r="S10" s="232"/>
      <c r="T10" s="230"/>
      <c r="U10" s="230"/>
      <c r="V10" s="131" t="s">
        <v>1</v>
      </c>
      <c r="W10" s="132" t="s">
        <v>155</v>
      </c>
      <c r="X10" s="132" t="s">
        <v>156</v>
      </c>
      <c r="Y10" s="68" t="s">
        <v>1</v>
      </c>
      <c r="Z10" s="69" t="s">
        <v>272</v>
      </c>
      <c r="AA10" s="69" t="s">
        <v>273</v>
      </c>
      <c r="AB10" s="69" t="s">
        <v>275</v>
      </c>
      <c r="AC10" s="69" t="s">
        <v>282</v>
      </c>
      <c r="AD10" s="69" t="s">
        <v>278</v>
      </c>
      <c r="AE10" s="69" t="s">
        <v>283</v>
      </c>
      <c r="AF10" s="69" t="s">
        <v>279</v>
      </c>
      <c r="AG10" s="69" t="s">
        <v>281</v>
      </c>
      <c r="AH10" s="68" t="s">
        <v>1</v>
      </c>
      <c r="AI10" s="69" t="s">
        <v>272</v>
      </c>
      <c r="AJ10" s="69" t="s">
        <v>273</v>
      </c>
      <c r="AK10" s="69" t="s">
        <v>275</v>
      </c>
      <c r="AL10" s="69" t="s">
        <v>282</v>
      </c>
      <c r="AM10" s="69" t="s">
        <v>278</v>
      </c>
      <c r="AN10" s="69" t="s">
        <v>283</v>
      </c>
      <c r="AO10" s="69" t="s">
        <v>279</v>
      </c>
      <c r="AP10" s="69" t="s">
        <v>281</v>
      </c>
      <c r="AQ10" s="67"/>
    </row>
    <row r="11" spans="2:43" s="71" customFormat="1" ht="15">
      <c r="B11" s="72">
        <v>1</v>
      </c>
      <c r="C11" s="72">
        <v>2</v>
      </c>
      <c r="D11" s="72">
        <v>3</v>
      </c>
      <c r="E11" s="72">
        <v>4</v>
      </c>
      <c r="F11" s="73">
        <v>5</v>
      </c>
      <c r="G11" s="73">
        <v>6</v>
      </c>
      <c r="H11" s="74" t="s">
        <v>157</v>
      </c>
      <c r="I11" s="74" t="s">
        <v>158</v>
      </c>
      <c r="J11" s="74"/>
      <c r="K11" s="74" t="s">
        <v>159</v>
      </c>
      <c r="L11" s="74" t="s">
        <v>160</v>
      </c>
      <c r="M11" s="74" t="s">
        <v>284</v>
      </c>
      <c r="N11" s="74" t="s">
        <v>285</v>
      </c>
      <c r="O11" s="74" t="s">
        <v>286</v>
      </c>
      <c r="P11" s="74"/>
      <c r="Q11" s="74" t="s">
        <v>287</v>
      </c>
      <c r="R11" s="74" t="s">
        <v>288</v>
      </c>
      <c r="S11" s="72">
        <v>8</v>
      </c>
      <c r="T11" s="72">
        <v>9</v>
      </c>
      <c r="U11" s="72">
        <v>10</v>
      </c>
      <c r="V11" s="73">
        <v>11</v>
      </c>
      <c r="W11" s="74" t="s">
        <v>289</v>
      </c>
      <c r="X11" s="74" t="s">
        <v>290</v>
      </c>
      <c r="Y11" s="139" t="s">
        <v>291</v>
      </c>
      <c r="Z11" s="140" t="s">
        <v>292</v>
      </c>
      <c r="AA11" s="140" t="s">
        <v>293</v>
      </c>
      <c r="AB11" s="140" t="s">
        <v>294</v>
      </c>
      <c r="AC11" s="140" t="s">
        <v>295</v>
      </c>
      <c r="AD11" s="140" t="s">
        <v>296</v>
      </c>
      <c r="AE11" s="140" t="s">
        <v>297</v>
      </c>
      <c r="AF11" s="140" t="s">
        <v>298</v>
      </c>
      <c r="AG11" s="140" t="s">
        <v>299</v>
      </c>
      <c r="AH11" s="141" t="s">
        <v>300</v>
      </c>
      <c r="AI11" s="140" t="s">
        <v>301</v>
      </c>
      <c r="AJ11" s="140" t="s">
        <v>302</v>
      </c>
      <c r="AK11" s="140" t="s">
        <v>303</v>
      </c>
      <c r="AL11" s="140" t="s">
        <v>304</v>
      </c>
      <c r="AM11" s="140" t="s">
        <v>305</v>
      </c>
      <c r="AN11" s="140" t="s">
        <v>306</v>
      </c>
      <c r="AO11" s="140" t="s">
        <v>307</v>
      </c>
      <c r="AP11" s="140" t="s">
        <v>308</v>
      </c>
      <c r="AQ11" s="75"/>
    </row>
    <row r="12" spans="2:44" s="65" customFormat="1" ht="28.5">
      <c r="B12" s="76" t="s">
        <v>161</v>
      </c>
      <c r="C12" s="142">
        <v>100</v>
      </c>
      <c r="D12" s="78" t="s">
        <v>162</v>
      </c>
      <c r="E12" s="77" t="s">
        <v>162</v>
      </c>
      <c r="F12" s="126">
        <f>F15+F16</f>
        <v>12706692.7</v>
      </c>
      <c r="G12" s="126">
        <f aca="true" t="shared" si="0" ref="G12:U12">G15+G16</f>
        <v>12256692.7</v>
      </c>
      <c r="H12" s="126">
        <f t="shared" si="0"/>
        <v>8598763</v>
      </c>
      <c r="I12" s="126">
        <f t="shared" si="0"/>
        <v>1181200</v>
      </c>
      <c r="J12" s="126">
        <f t="shared" si="0"/>
        <v>0</v>
      </c>
      <c r="K12" s="126">
        <f t="shared" si="0"/>
        <v>0</v>
      </c>
      <c r="L12" s="126">
        <f>L15+L16</f>
        <v>1904538.7</v>
      </c>
      <c r="M12" s="126">
        <f t="shared" si="0"/>
        <v>0</v>
      </c>
      <c r="N12" s="126">
        <f t="shared" si="0"/>
        <v>520800</v>
      </c>
      <c r="O12" s="126">
        <f t="shared" si="0"/>
        <v>5500</v>
      </c>
      <c r="P12" s="126">
        <f t="shared" si="0"/>
        <v>2021</v>
      </c>
      <c r="Q12" s="126">
        <f t="shared" si="0"/>
        <v>43870</v>
      </c>
      <c r="R12" s="126">
        <f t="shared" si="0"/>
        <v>0</v>
      </c>
      <c r="S12" s="126">
        <f t="shared" si="0"/>
        <v>0</v>
      </c>
      <c r="T12" s="126">
        <f t="shared" si="0"/>
        <v>0</v>
      </c>
      <c r="U12" s="126">
        <f t="shared" si="0"/>
        <v>0</v>
      </c>
      <c r="V12" s="126">
        <f>SUM(W12:X12)</f>
        <v>450000</v>
      </c>
      <c r="W12" s="126">
        <f>SUM(W16)</f>
        <v>450000</v>
      </c>
      <c r="X12" s="126">
        <f>SUM(X16)</f>
        <v>0</v>
      </c>
      <c r="Y12" s="143">
        <f>Z12+AA12+AB12+AC12+AD12+AE12+AF12+AG12</f>
        <v>10228077.7</v>
      </c>
      <c r="Z12" s="126">
        <f aca="true" t="shared" si="1" ref="Z12:AP12">Z15+Z16</f>
        <v>8598763</v>
      </c>
      <c r="AA12" s="126">
        <f t="shared" si="1"/>
        <v>9400</v>
      </c>
      <c r="AB12" s="126">
        <f t="shared" si="1"/>
        <v>0</v>
      </c>
      <c r="AC12" s="126">
        <f t="shared" si="1"/>
        <v>1570544.7</v>
      </c>
      <c r="AD12" s="126">
        <f t="shared" si="1"/>
        <v>0</v>
      </c>
      <c r="AE12" s="126">
        <f t="shared" si="1"/>
        <v>0</v>
      </c>
      <c r="AF12" s="126">
        <f t="shared" si="1"/>
        <v>5500</v>
      </c>
      <c r="AG12" s="126">
        <f t="shared" si="1"/>
        <v>43870</v>
      </c>
      <c r="AH12" s="143">
        <f>AI12+AJ12+AK12+AL12+AM12+AN12+AO12+AP12</f>
        <v>10028077.7</v>
      </c>
      <c r="AI12" s="126">
        <f t="shared" si="1"/>
        <v>8598763</v>
      </c>
      <c r="AJ12" s="126">
        <f t="shared" si="1"/>
        <v>9400</v>
      </c>
      <c r="AK12" s="126">
        <f t="shared" si="1"/>
        <v>0</v>
      </c>
      <c r="AL12" s="126">
        <f t="shared" si="1"/>
        <v>1370544.7</v>
      </c>
      <c r="AM12" s="126">
        <f t="shared" si="1"/>
        <v>0</v>
      </c>
      <c r="AN12" s="126">
        <f t="shared" si="1"/>
        <v>0</v>
      </c>
      <c r="AO12" s="126">
        <f t="shared" si="1"/>
        <v>5500</v>
      </c>
      <c r="AP12" s="126">
        <f t="shared" si="1"/>
        <v>43870</v>
      </c>
      <c r="AQ12" s="79"/>
      <c r="AR12" s="80"/>
    </row>
    <row r="13" spans="2:44" ht="15">
      <c r="B13" s="81" t="s">
        <v>0</v>
      </c>
      <c r="C13" s="211">
        <v>110</v>
      </c>
      <c r="D13" s="212" t="s">
        <v>162</v>
      </c>
      <c r="E13" s="211">
        <v>120</v>
      </c>
      <c r="F13" s="202" t="s">
        <v>162</v>
      </c>
      <c r="G13" s="202" t="s">
        <v>162</v>
      </c>
      <c r="H13" s="202" t="s">
        <v>162</v>
      </c>
      <c r="I13" s="202" t="s">
        <v>162</v>
      </c>
      <c r="J13" s="202" t="s">
        <v>162</v>
      </c>
      <c r="K13" s="202" t="s">
        <v>162</v>
      </c>
      <c r="L13" s="202" t="s">
        <v>162</v>
      </c>
      <c r="M13" s="202" t="s">
        <v>162</v>
      </c>
      <c r="N13" s="202" t="s">
        <v>162</v>
      </c>
      <c r="O13" s="202" t="s">
        <v>162</v>
      </c>
      <c r="P13" s="202" t="s">
        <v>162</v>
      </c>
      <c r="Q13" s="202" t="s">
        <v>162</v>
      </c>
      <c r="R13" s="219"/>
      <c r="S13" s="202" t="s">
        <v>162</v>
      </c>
      <c r="T13" s="202" t="s">
        <v>162</v>
      </c>
      <c r="U13" s="202" t="s">
        <v>162</v>
      </c>
      <c r="V13" s="202" t="s">
        <v>162</v>
      </c>
      <c r="W13" s="202" t="s">
        <v>162</v>
      </c>
      <c r="X13" s="202" t="s">
        <v>162</v>
      </c>
      <c r="Y13" s="217" t="s">
        <v>162</v>
      </c>
      <c r="Z13" s="207" t="s">
        <v>162</v>
      </c>
      <c r="AA13" s="207" t="s">
        <v>162</v>
      </c>
      <c r="AB13" s="207" t="s">
        <v>162</v>
      </c>
      <c r="AC13" s="202" t="s">
        <v>162</v>
      </c>
      <c r="AD13" s="202" t="s">
        <v>162</v>
      </c>
      <c r="AE13" s="202" t="s">
        <v>162</v>
      </c>
      <c r="AF13" s="202" t="s">
        <v>162</v>
      </c>
      <c r="AG13" s="202" t="s">
        <v>162</v>
      </c>
      <c r="AH13" s="216" t="s">
        <v>162</v>
      </c>
      <c r="AI13" s="202" t="s">
        <v>162</v>
      </c>
      <c r="AJ13" s="202" t="s">
        <v>162</v>
      </c>
      <c r="AK13" s="202" t="s">
        <v>162</v>
      </c>
      <c r="AL13" s="202" t="s">
        <v>162</v>
      </c>
      <c r="AM13" s="202" t="s">
        <v>162</v>
      </c>
      <c r="AN13" s="202" t="s">
        <v>162</v>
      </c>
      <c r="AO13" s="202" t="s">
        <v>162</v>
      </c>
      <c r="AP13" s="202" t="s">
        <v>162</v>
      </c>
      <c r="AQ13" s="79"/>
      <c r="AR13" s="80"/>
    </row>
    <row r="14" spans="2:44" ht="15">
      <c r="B14" s="84" t="s">
        <v>163</v>
      </c>
      <c r="C14" s="211"/>
      <c r="D14" s="212"/>
      <c r="E14" s="211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19"/>
      <c r="S14" s="202"/>
      <c r="T14" s="202"/>
      <c r="U14" s="202"/>
      <c r="V14" s="202"/>
      <c r="W14" s="202"/>
      <c r="X14" s="202"/>
      <c r="Y14" s="218"/>
      <c r="Z14" s="208"/>
      <c r="AA14" s="208"/>
      <c r="AB14" s="208"/>
      <c r="AC14" s="202"/>
      <c r="AD14" s="202"/>
      <c r="AE14" s="202"/>
      <c r="AF14" s="202"/>
      <c r="AG14" s="202"/>
      <c r="AH14" s="216"/>
      <c r="AI14" s="202"/>
      <c r="AJ14" s="202"/>
      <c r="AK14" s="202"/>
      <c r="AL14" s="202"/>
      <c r="AM14" s="202"/>
      <c r="AN14" s="202"/>
      <c r="AO14" s="202"/>
      <c r="AP14" s="202"/>
      <c r="AQ14" s="79"/>
      <c r="AR14" s="85"/>
    </row>
    <row r="15" spans="2:44" ht="45">
      <c r="B15" s="84" t="s">
        <v>309</v>
      </c>
      <c r="C15" s="129">
        <v>111</v>
      </c>
      <c r="D15" s="78" t="s">
        <v>162</v>
      </c>
      <c r="E15" s="129">
        <v>130</v>
      </c>
      <c r="F15" s="126">
        <f>G15+V15</f>
        <v>12256692.7</v>
      </c>
      <c r="G15" s="126">
        <f>SUM(H15:Q15)</f>
        <v>12256692.7</v>
      </c>
      <c r="H15" s="123">
        <v>8598763</v>
      </c>
      <c r="I15" s="123">
        <v>1181200</v>
      </c>
      <c r="J15" s="123">
        <v>0</v>
      </c>
      <c r="K15" s="123">
        <v>0</v>
      </c>
      <c r="L15" s="123">
        <v>1904538.7</v>
      </c>
      <c r="M15" s="123">
        <v>0</v>
      </c>
      <c r="N15" s="123">
        <v>520800</v>
      </c>
      <c r="O15" s="123">
        <v>5500</v>
      </c>
      <c r="P15" s="123">
        <v>2021</v>
      </c>
      <c r="Q15" s="123">
        <v>43870</v>
      </c>
      <c r="R15" s="123">
        <v>0</v>
      </c>
      <c r="S15" s="123">
        <v>0</v>
      </c>
      <c r="T15" s="123">
        <v>0</v>
      </c>
      <c r="U15" s="123">
        <v>0</v>
      </c>
      <c r="V15" s="126">
        <f>SUM(W15:X15)</f>
        <v>0</v>
      </c>
      <c r="W15" s="123">
        <v>0</v>
      </c>
      <c r="X15" s="123" t="s">
        <v>162</v>
      </c>
      <c r="Y15" s="143">
        <f>Z15+AA15+AB15+AC15+AD15+AE15+AF15+AG15</f>
        <v>10228077.7</v>
      </c>
      <c r="Z15" s="123">
        <v>8598763</v>
      </c>
      <c r="AA15" s="123">
        <v>9400</v>
      </c>
      <c r="AB15" s="82">
        <v>0</v>
      </c>
      <c r="AC15" s="82">
        <v>1570544.7</v>
      </c>
      <c r="AD15" s="82">
        <v>0</v>
      </c>
      <c r="AE15" s="82">
        <v>0</v>
      </c>
      <c r="AF15" s="82">
        <v>5500</v>
      </c>
      <c r="AG15" s="82">
        <v>43870</v>
      </c>
      <c r="AH15" s="143">
        <f>AI15+AX15</f>
        <v>8598763</v>
      </c>
      <c r="AI15" s="138">
        <v>8598763</v>
      </c>
      <c r="AJ15" s="138">
        <v>9400</v>
      </c>
      <c r="AK15" s="82">
        <v>0</v>
      </c>
      <c r="AL15" s="82">
        <v>1370544.7</v>
      </c>
      <c r="AM15" s="82">
        <v>0</v>
      </c>
      <c r="AN15" s="82">
        <v>0</v>
      </c>
      <c r="AO15" s="82">
        <v>5500</v>
      </c>
      <c r="AP15" s="82">
        <v>43870</v>
      </c>
      <c r="AQ15" s="79"/>
      <c r="AR15" s="85"/>
    </row>
    <row r="16" spans="2:44" ht="30">
      <c r="B16" s="84" t="s">
        <v>164</v>
      </c>
      <c r="C16" s="129">
        <v>120</v>
      </c>
      <c r="D16" s="78" t="s">
        <v>162</v>
      </c>
      <c r="E16" s="129"/>
      <c r="F16" s="126">
        <f>G16+V16</f>
        <v>450000</v>
      </c>
      <c r="G16" s="126">
        <f>SUM(H16:Q16)</f>
        <v>0</v>
      </c>
      <c r="H16" s="123">
        <v>0</v>
      </c>
      <c r="I16" s="123">
        <v>0</v>
      </c>
      <c r="J16" s="123">
        <v>0</v>
      </c>
      <c r="K16" s="123">
        <v>0</v>
      </c>
      <c r="L16" s="123">
        <v>0</v>
      </c>
      <c r="M16" s="123">
        <v>0</v>
      </c>
      <c r="N16" s="123">
        <v>0</v>
      </c>
      <c r="O16" s="123">
        <v>0</v>
      </c>
      <c r="P16" s="123">
        <v>0</v>
      </c>
      <c r="Q16" s="123">
        <v>0</v>
      </c>
      <c r="R16" s="123">
        <v>0</v>
      </c>
      <c r="S16" s="123">
        <v>0</v>
      </c>
      <c r="T16" s="123">
        <v>0</v>
      </c>
      <c r="U16" s="123">
        <v>0</v>
      </c>
      <c r="V16" s="126">
        <f>V18</f>
        <v>450000</v>
      </c>
      <c r="W16" s="126">
        <f>W18</f>
        <v>450000</v>
      </c>
      <c r="X16" s="123" t="s">
        <v>162</v>
      </c>
      <c r="Y16" s="143">
        <f aca="true" t="shared" si="2" ref="Y16:Y24">Z16+AA16+AB16+AC16+AD16+AE16+AF16+AG16</f>
        <v>0</v>
      </c>
      <c r="Z16" s="82">
        <v>0</v>
      </c>
      <c r="AA16" s="123">
        <v>0</v>
      </c>
      <c r="AB16" s="82">
        <v>0</v>
      </c>
      <c r="AC16" s="82">
        <v>0</v>
      </c>
      <c r="AD16" s="82">
        <v>0</v>
      </c>
      <c r="AE16" s="82">
        <v>0</v>
      </c>
      <c r="AF16" s="82">
        <v>0</v>
      </c>
      <c r="AG16" s="82">
        <v>0</v>
      </c>
      <c r="AH16" s="143">
        <f>AI16+AX16</f>
        <v>0</v>
      </c>
      <c r="AI16" s="82">
        <v>0</v>
      </c>
      <c r="AJ16" s="123">
        <v>0</v>
      </c>
      <c r="AK16" s="123">
        <v>0</v>
      </c>
      <c r="AL16" s="82">
        <v>0</v>
      </c>
      <c r="AM16" s="82">
        <v>0</v>
      </c>
      <c r="AN16" s="82">
        <v>0</v>
      </c>
      <c r="AO16" s="82">
        <v>0</v>
      </c>
      <c r="AP16" s="144">
        <v>0</v>
      </c>
      <c r="AQ16" s="79"/>
      <c r="AR16" s="85"/>
    </row>
    <row r="17" spans="2:44" ht="15">
      <c r="B17" s="84" t="s">
        <v>67</v>
      </c>
      <c r="C17" s="129"/>
      <c r="D17" s="128"/>
      <c r="E17" s="129"/>
      <c r="F17" s="126"/>
      <c r="G17" s="126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6"/>
      <c r="W17" s="123"/>
      <c r="X17" s="123" t="s">
        <v>162</v>
      </c>
      <c r="Y17" s="143"/>
      <c r="Z17" s="82"/>
      <c r="AA17" s="123"/>
      <c r="AB17" s="82"/>
      <c r="AC17" s="82"/>
      <c r="AD17" s="82"/>
      <c r="AE17" s="82"/>
      <c r="AF17" s="82"/>
      <c r="AG17" s="82"/>
      <c r="AH17" s="143"/>
      <c r="AI17" s="82"/>
      <c r="AJ17" s="123"/>
      <c r="AK17" s="123"/>
      <c r="AL17" s="82"/>
      <c r="AM17" s="82"/>
      <c r="AN17" s="82"/>
      <c r="AO17" s="82"/>
      <c r="AP17" s="144"/>
      <c r="AQ17" s="79"/>
      <c r="AR17" s="85"/>
    </row>
    <row r="18" spans="2:44" ht="30">
      <c r="B18" s="84" t="s">
        <v>310</v>
      </c>
      <c r="C18" s="129">
        <v>121</v>
      </c>
      <c r="D18" s="78" t="s">
        <v>162</v>
      </c>
      <c r="E18" s="129">
        <v>130</v>
      </c>
      <c r="F18" s="126">
        <f aca="true" t="shared" si="3" ref="F18:F24">G18+V18</f>
        <v>450000</v>
      </c>
      <c r="G18" s="126">
        <f aca="true" t="shared" si="4" ref="G18:G24">SUM(H18:Q18)</f>
        <v>0</v>
      </c>
      <c r="H18" s="123">
        <v>0</v>
      </c>
      <c r="I18" s="123">
        <v>0</v>
      </c>
      <c r="J18" s="123">
        <v>0</v>
      </c>
      <c r="K18" s="123">
        <v>0</v>
      </c>
      <c r="L18" s="123">
        <v>0</v>
      </c>
      <c r="M18" s="123">
        <v>0</v>
      </c>
      <c r="N18" s="123">
        <v>0</v>
      </c>
      <c r="O18" s="123">
        <v>0</v>
      </c>
      <c r="P18" s="123">
        <v>0</v>
      </c>
      <c r="Q18" s="123">
        <v>0</v>
      </c>
      <c r="R18" s="123">
        <v>0</v>
      </c>
      <c r="S18" s="123">
        <v>0</v>
      </c>
      <c r="T18" s="123">
        <v>0</v>
      </c>
      <c r="U18" s="123">
        <v>0</v>
      </c>
      <c r="V18" s="126">
        <f>SUM(W18:X18)</f>
        <v>450000</v>
      </c>
      <c r="W18" s="123">
        <v>450000</v>
      </c>
      <c r="X18" s="123" t="s">
        <v>162</v>
      </c>
      <c r="Y18" s="143">
        <f t="shared" si="2"/>
        <v>0</v>
      </c>
      <c r="Z18" s="82">
        <v>0</v>
      </c>
      <c r="AA18" s="123">
        <v>0</v>
      </c>
      <c r="AB18" s="82">
        <v>0</v>
      </c>
      <c r="AC18" s="82">
        <v>0</v>
      </c>
      <c r="AD18" s="82">
        <v>0</v>
      </c>
      <c r="AE18" s="82">
        <v>0</v>
      </c>
      <c r="AF18" s="82">
        <v>0</v>
      </c>
      <c r="AG18" s="82">
        <v>0</v>
      </c>
      <c r="AH18" s="143">
        <f aca="true" t="shared" si="5" ref="AH18:AH24">AI18+AX18</f>
        <v>0</v>
      </c>
      <c r="AI18" s="82">
        <v>0</v>
      </c>
      <c r="AJ18" s="123">
        <v>0</v>
      </c>
      <c r="AK18" s="82">
        <v>0</v>
      </c>
      <c r="AL18" s="82">
        <v>0</v>
      </c>
      <c r="AM18" s="82">
        <v>0</v>
      </c>
      <c r="AN18" s="82">
        <v>0</v>
      </c>
      <c r="AO18" s="82">
        <v>0</v>
      </c>
      <c r="AP18" s="82">
        <v>0</v>
      </c>
      <c r="AQ18" s="79"/>
      <c r="AR18" s="85"/>
    </row>
    <row r="19" spans="2:44" ht="15">
      <c r="B19" s="84" t="s">
        <v>311</v>
      </c>
      <c r="C19" s="129">
        <v>122</v>
      </c>
      <c r="D19" s="78" t="s">
        <v>162</v>
      </c>
      <c r="E19" s="129">
        <v>180</v>
      </c>
      <c r="F19" s="126">
        <f t="shared" si="3"/>
        <v>0</v>
      </c>
      <c r="G19" s="126">
        <f t="shared" si="4"/>
        <v>0</v>
      </c>
      <c r="H19" s="123">
        <v>0</v>
      </c>
      <c r="I19" s="123">
        <v>0</v>
      </c>
      <c r="J19" s="123">
        <v>0</v>
      </c>
      <c r="K19" s="123">
        <v>0</v>
      </c>
      <c r="L19" s="123">
        <v>0</v>
      </c>
      <c r="M19" s="123">
        <v>0</v>
      </c>
      <c r="N19" s="123">
        <v>0</v>
      </c>
      <c r="O19" s="123">
        <v>0</v>
      </c>
      <c r="P19" s="123">
        <v>0</v>
      </c>
      <c r="Q19" s="123">
        <v>0</v>
      </c>
      <c r="R19" s="123">
        <v>0</v>
      </c>
      <c r="S19" s="123">
        <v>0</v>
      </c>
      <c r="T19" s="123">
        <v>0</v>
      </c>
      <c r="U19" s="123">
        <v>0</v>
      </c>
      <c r="V19" s="126">
        <v>0</v>
      </c>
      <c r="W19" s="123">
        <v>0</v>
      </c>
      <c r="X19" s="123" t="s">
        <v>162</v>
      </c>
      <c r="Y19" s="143">
        <f t="shared" si="2"/>
        <v>0</v>
      </c>
      <c r="Z19" s="82">
        <v>0</v>
      </c>
      <c r="AA19" s="123">
        <v>0</v>
      </c>
      <c r="AB19" s="82">
        <v>0</v>
      </c>
      <c r="AC19" s="82">
        <v>0</v>
      </c>
      <c r="AD19" s="82">
        <v>0</v>
      </c>
      <c r="AE19" s="82">
        <v>0</v>
      </c>
      <c r="AF19" s="82">
        <v>0</v>
      </c>
      <c r="AG19" s="82">
        <v>0</v>
      </c>
      <c r="AH19" s="143">
        <f t="shared" si="5"/>
        <v>0</v>
      </c>
      <c r="AI19" s="82">
        <v>0</v>
      </c>
      <c r="AJ19" s="123">
        <v>0</v>
      </c>
      <c r="AK19" s="82">
        <v>0</v>
      </c>
      <c r="AL19" s="82">
        <v>0</v>
      </c>
      <c r="AM19" s="82">
        <v>0</v>
      </c>
      <c r="AN19" s="82">
        <v>0</v>
      </c>
      <c r="AO19" s="82">
        <v>0</v>
      </c>
      <c r="AP19" s="82">
        <v>0</v>
      </c>
      <c r="AQ19" s="79"/>
      <c r="AR19" s="85"/>
    </row>
    <row r="20" spans="2:44" ht="45">
      <c r="B20" s="84" t="s">
        <v>165</v>
      </c>
      <c r="C20" s="129">
        <v>130</v>
      </c>
      <c r="D20" s="78" t="s">
        <v>162</v>
      </c>
      <c r="E20" s="129">
        <v>140</v>
      </c>
      <c r="F20" s="126">
        <f t="shared" si="3"/>
        <v>0</v>
      </c>
      <c r="G20" s="126">
        <f t="shared" si="4"/>
        <v>0</v>
      </c>
      <c r="H20" s="123">
        <v>0</v>
      </c>
      <c r="I20" s="123">
        <v>0</v>
      </c>
      <c r="J20" s="123">
        <v>0</v>
      </c>
      <c r="K20" s="123">
        <v>0</v>
      </c>
      <c r="L20" s="123">
        <v>0</v>
      </c>
      <c r="M20" s="123">
        <v>0</v>
      </c>
      <c r="N20" s="123">
        <v>0</v>
      </c>
      <c r="O20" s="123">
        <v>0</v>
      </c>
      <c r="P20" s="123">
        <v>0</v>
      </c>
      <c r="Q20" s="123">
        <v>0</v>
      </c>
      <c r="R20" s="123">
        <v>0</v>
      </c>
      <c r="S20" s="123">
        <v>0</v>
      </c>
      <c r="T20" s="123">
        <v>0</v>
      </c>
      <c r="U20" s="123">
        <v>0</v>
      </c>
      <c r="V20" s="126">
        <v>0</v>
      </c>
      <c r="W20" s="123">
        <v>0</v>
      </c>
      <c r="X20" s="123" t="s">
        <v>162</v>
      </c>
      <c r="Y20" s="143">
        <f t="shared" si="2"/>
        <v>0</v>
      </c>
      <c r="Z20" s="82">
        <v>0</v>
      </c>
      <c r="AA20" s="123">
        <v>0</v>
      </c>
      <c r="AB20" s="82">
        <v>0</v>
      </c>
      <c r="AC20" s="82">
        <v>0</v>
      </c>
      <c r="AD20" s="82">
        <v>0</v>
      </c>
      <c r="AE20" s="82">
        <v>0</v>
      </c>
      <c r="AF20" s="82">
        <v>0</v>
      </c>
      <c r="AG20" s="82">
        <v>0</v>
      </c>
      <c r="AH20" s="143">
        <f t="shared" si="5"/>
        <v>0</v>
      </c>
      <c r="AI20" s="82">
        <v>0</v>
      </c>
      <c r="AJ20" s="123">
        <v>0</v>
      </c>
      <c r="AK20" s="82">
        <v>0</v>
      </c>
      <c r="AL20" s="82">
        <v>0</v>
      </c>
      <c r="AM20" s="82">
        <v>0</v>
      </c>
      <c r="AN20" s="82">
        <v>0</v>
      </c>
      <c r="AO20" s="82">
        <v>0</v>
      </c>
      <c r="AP20" s="82">
        <v>0</v>
      </c>
      <c r="AQ20" s="79"/>
      <c r="AR20" s="85"/>
    </row>
    <row r="21" spans="2:44" ht="120" customHeight="1">
      <c r="B21" s="84" t="s">
        <v>166</v>
      </c>
      <c r="C21" s="129">
        <v>140</v>
      </c>
      <c r="D21" s="78" t="s">
        <v>162</v>
      </c>
      <c r="E21" s="129">
        <v>180</v>
      </c>
      <c r="F21" s="126">
        <f t="shared" si="3"/>
        <v>0</v>
      </c>
      <c r="G21" s="126">
        <f t="shared" si="4"/>
        <v>0</v>
      </c>
      <c r="H21" s="123">
        <v>0</v>
      </c>
      <c r="I21" s="123">
        <v>0</v>
      </c>
      <c r="J21" s="123">
        <v>0</v>
      </c>
      <c r="K21" s="123">
        <v>0</v>
      </c>
      <c r="L21" s="123">
        <v>0</v>
      </c>
      <c r="M21" s="123">
        <v>0</v>
      </c>
      <c r="N21" s="123">
        <v>0</v>
      </c>
      <c r="O21" s="123">
        <v>0</v>
      </c>
      <c r="P21" s="123">
        <v>0</v>
      </c>
      <c r="Q21" s="123">
        <v>0</v>
      </c>
      <c r="R21" s="123">
        <v>0</v>
      </c>
      <c r="S21" s="123">
        <v>0</v>
      </c>
      <c r="T21" s="123">
        <v>0</v>
      </c>
      <c r="U21" s="123">
        <v>0</v>
      </c>
      <c r="V21" s="126">
        <v>0</v>
      </c>
      <c r="W21" s="123">
        <v>0</v>
      </c>
      <c r="X21" s="123" t="s">
        <v>162</v>
      </c>
      <c r="Y21" s="143">
        <f t="shared" si="2"/>
        <v>0</v>
      </c>
      <c r="Z21" s="82">
        <v>0</v>
      </c>
      <c r="AA21" s="123">
        <v>0</v>
      </c>
      <c r="AB21" s="82">
        <v>0</v>
      </c>
      <c r="AC21" s="82">
        <v>0</v>
      </c>
      <c r="AD21" s="82">
        <v>0</v>
      </c>
      <c r="AE21" s="82">
        <v>0</v>
      </c>
      <c r="AF21" s="82">
        <v>0</v>
      </c>
      <c r="AG21" s="82">
        <v>0</v>
      </c>
      <c r="AH21" s="143">
        <f t="shared" si="5"/>
        <v>0</v>
      </c>
      <c r="AI21" s="82">
        <v>0</v>
      </c>
      <c r="AJ21" s="123">
        <v>0</v>
      </c>
      <c r="AK21" s="82">
        <v>0</v>
      </c>
      <c r="AL21" s="82">
        <v>0</v>
      </c>
      <c r="AM21" s="82">
        <v>0</v>
      </c>
      <c r="AN21" s="82">
        <v>0</v>
      </c>
      <c r="AO21" s="82">
        <v>0</v>
      </c>
      <c r="AP21" s="82">
        <v>0</v>
      </c>
      <c r="AQ21" s="79"/>
      <c r="AR21" s="85"/>
    </row>
    <row r="22" spans="2:44" ht="45">
      <c r="B22" s="84" t="s">
        <v>167</v>
      </c>
      <c r="C22" s="129">
        <v>150</v>
      </c>
      <c r="D22" s="78" t="s">
        <v>162</v>
      </c>
      <c r="E22" s="129">
        <v>180</v>
      </c>
      <c r="F22" s="126">
        <f t="shared" si="3"/>
        <v>0</v>
      </c>
      <c r="G22" s="126">
        <f t="shared" si="4"/>
        <v>0</v>
      </c>
      <c r="H22" s="123">
        <v>0</v>
      </c>
      <c r="I22" s="123">
        <v>0</v>
      </c>
      <c r="J22" s="123">
        <v>0</v>
      </c>
      <c r="K22" s="123">
        <v>0</v>
      </c>
      <c r="L22" s="123">
        <v>0</v>
      </c>
      <c r="M22" s="123">
        <v>0</v>
      </c>
      <c r="N22" s="123">
        <v>0</v>
      </c>
      <c r="O22" s="123">
        <v>0</v>
      </c>
      <c r="P22" s="123">
        <v>0</v>
      </c>
      <c r="Q22" s="123">
        <v>0</v>
      </c>
      <c r="R22" s="123">
        <v>0</v>
      </c>
      <c r="S22" s="123">
        <v>0</v>
      </c>
      <c r="T22" s="123">
        <v>0</v>
      </c>
      <c r="U22" s="123">
        <v>0</v>
      </c>
      <c r="V22" s="126">
        <v>0</v>
      </c>
      <c r="W22" s="123">
        <v>0</v>
      </c>
      <c r="X22" s="123" t="s">
        <v>162</v>
      </c>
      <c r="Y22" s="143">
        <f t="shared" si="2"/>
        <v>0</v>
      </c>
      <c r="Z22" s="82">
        <v>0</v>
      </c>
      <c r="AA22" s="123">
        <v>0</v>
      </c>
      <c r="AB22" s="82">
        <v>0</v>
      </c>
      <c r="AC22" s="82">
        <v>0</v>
      </c>
      <c r="AD22" s="82">
        <v>0</v>
      </c>
      <c r="AE22" s="82">
        <v>0</v>
      </c>
      <c r="AF22" s="82">
        <v>0</v>
      </c>
      <c r="AG22" s="82">
        <v>0</v>
      </c>
      <c r="AH22" s="143">
        <f t="shared" si="5"/>
        <v>0</v>
      </c>
      <c r="AI22" s="82">
        <v>0</v>
      </c>
      <c r="AJ22" s="123">
        <v>0</v>
      </c>
      <c r="AK22" s="82">
        <v>0</v>
      </c>
      <c r="AL22" s="82">
        <v>0</v>
      </c>
      <c r="AM22" s="82">
        <v>0</v>
      </c>
      <c r="AN22" s="82">
        <v>0</v>
      </c>
      <c r="AO22" s="82">
        <v>0</v>
      </c>
      <c r="AP22" s="82">
        <v>0</v>
      </c>
      <c r="AQ22" s="79"/>
      <c r="AR22" s="85"/>
    </row>
    <row r="23" spans="2:44" ht="21" customHeight="1">
      <c r="B23" s="84" t="s">
        <v>168</v>
      </c>
      <c r="C23" s="129">
        <v>160</v>
      </c>
      <c r="D23" s="78" t="s">
        <v>162</v>
      </c>
      <c r="E23" s="78" t="s">
        <v>162</v>
      </c>
      <c r="F23" s="126">
        <f t="shared" si="3"/>
        <v>0</v>
      </c>
      <c r="G23" s="126">
        <f t="shared" si="4"/>
        <v>0</v>
      </c>
      <c r="H23" s="123">
        <v>0</v>
      </c>
      <c r="I23" s="123">
        <v>0</v>
      </c>
      <c r="J23" s="123">
        <v>0</v>
      </c>
      <c r="K23" s="123">
        <v>0</v>
      </c>
      <c r="L23" s="123">
        <v>0</v>
      </c>
      <c r="M23" s="123">
        <v>0</v>
      </c>
      <c r="N23" s="123">
        <v>0</v>
      </c>
      <c r="O23" s="123">
        <v>0</v>
      </c>
      <c r="P23" s="123">
        <v>0</v>
      </c>
      <c r="Q23" s="123">
        <v>0</v>
      </c>
      <c r="R23" s="123">
        <v>0</v>
      </c>
      <c r="S23" s="123">
        <v>0</v>
      </c>
      <c r="T23" s="123">
        <v>0</v>
      </c>
      <c r="U23" s="123">
        <v>0</v>
      </c>
      <c r="V23" s="126">
        <v>0</v>
      </c>
      <c r="W23" s="123">
        <v>0</v>
      </c>
      <c r="X23" s="123"/>
      <c r="Y23" s="143">
        <f t="shared" si="2"/>
        <v>0</v>
      </c>
      <c r="Z23" s="82">
        <v>0</v>
      </c>
      <c r="AA23" s="123">
        <v>0</v>
      </c>
      <c r="AB23" s="82">
        <v>0</v>
      </c>
      <c r="AC23" s="82">
        <v>0</v>
      </c>
      <c r="AD23" s="82">
        <v>0</v>
      </c>
      <c r="AE23" s="82">
        <v>0</v>
      </c>
      <c r="AF23" s="82">
        <v>0</v>
      </c>
      <c r="AG23" s="82">
        <v>0</v>
      </c>
      <c r="AH23" s="143">
        <f t="shared" si="5"/>
        <v>0</v>
      </c>
      <c r="AI23" s="82">
        <v>0</v>
      </c>
      <c r="AJ23" s="123">
        <v>0</v>
      </c>
      <c r="AK23" s="82">
        <v>0</v>
      </c>
      <c r="AL23" s="82">
        <v>0</v>
      </c>
      <c r="AM23" s="82">
        <v>0</v>
      </c>
      <c r="AN23" s="82">
        <v>0</v>
      </c>
      <c r="AO23" s="82">
        <v>0</v>
      </c>
      <c r="AP23" s="82">
        <v>0</v>
      </c>
      <c r="AQ23" s="79"/>
      <c r="AR23" s="85"/>
    </row>
    <row r="24" spans="2:44" ht="30">
      <c r="B24" s="84" t="s">
        <v>169</v>
      </c>
      <c r="C24" s="129">
        <v>180</v>
      </c>
      <c r="D24" s="128" t="s">
        <v>162</v>
      </c>
      <c r="E24" s="128" t="s">
        <v>162</v>
      </c>
      <c r="F24" s="126">
        <f t="shared" si="3"/>
        <v>0</v>
      </c>
      <c r="G24" s="126">
        <f t="shared" si="4"/>
        <v>0</v>
      </c>
      <c r="H24" s="123">
        <v>0</v>
      </c>
      <c r="I24" s="123">
        <v>0</v>
      </c>
      <c r="J24" s="123">
        <v>0</v>
      </c>
      <c r="K24" s="123">
        <v>0</v>
      </c>
      <c r="L24" s="123">
        <v>0</v>
      </c>
      <c r="M24" s="123">
        <v>0</v>
      </c>
      <c r="N24" s="123">
        <v>0</v>
      </c>
      <c r="O24" s="123">
        <v>0</v>
      </c>
      <c r="P24" s="123">
        <v>0</v>
      </c>
      <c r="Q24" s="123">
        <v>0</v>
      </c>
      <c r="R24" s="123">
        <v>0</v>
      </c>
      <c r="S24" s="123">
        <v>0</v>
      </c>
      <c r="T24" s="123">
        <v>0</v>
      </c>
      <c r="U24" s="123">
        <v>0</v>
      </c>
      <c r="V24" s="126">
        <v>0</v>
      </c>
      <c r="W24" s="123">
        <v>0</v>
      </c>
      <c r="X24" s="123" t="s">
        <v>162</v>
      </c>
      <c r="Y24" s="143">
        <f t="shared" si="2"/>
        <v>0</v>
      </c>
      <c r="Z24" s="82">
        <v>0</v>
      </c>
      <c r="AA24" s="123">
        <v>0</v>
      </c>
      <c r="AB24" s="82">
        <v>0</v>
      </c>
      <c r="AC24" s="82">
        <v>0</v>
      </c>
      <c r="AD24" s="82">
        <v>0</v>
      </c>
      <c r="AE24" s="82">
        <v>0</v>
      </c>
      <c r="AF24" s="82">
        <v>0</v>
      </c>
      <c r="AG24" s="82">
        <v>0</v>
      </c>
      <c r="AH24" s="143">
        <f t="shared" si="5"/>
        <v>0</v>
      </c>
      <c r="AI24" s="82">
        <v>0</v>
      </c>
      <c r="AJ24" s="123">
        <v>0</v>
      </c>
      <c r="AK24" s="82">
        <v>0</v>
      </c>
      <c r="AL24" s="82">
        <v>0</v>
      </c>
      <c r="AM24" s="82">
        <v>0</v>
      </c>
      <c r="AN24" s="82">
        <v>0</v>
      </c>
      <c r="AO24" s="82">
        <v>0</v>
      </c>
      <c r="AP24" s="82">
        <v>0</v>
      </c>
      <c r="AQ24" s="79"/>
      <c r="AR24" s="85"/>
    </row>
    <row r="25" spans="2:44" ht="15">
      <c r="B25" s="84"/>
      <c r="C25" s="129"/>
      <c r="D25" s="128"/>
      <c r="E25" s="129"/>
      <c r="F25" s="126"/>
      <c r="G25" s="126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6"/>
      <c r="W25" s="123"/>
      <c r="X25" s="123"/>
      <c r="Y25" s="143"/>
      <c r="Z25" s="82"/>
      <c r="AA25" s="123"/>
      <c r="AB25" s="82"/>
      <c r="AC25" s="82"/>
      <c r="AD25" s="82"/>
      <c r="AE25" s="82"/>
      <c r="AF25" s="82"/>
      <c r="AG25" s="82"/>
      <c r="AH25" s="143"/>
      <c r="AI25" s="82"/>
      <c r="AJ25" s="123"/>
      <c r="AK25" s="123"/>
      <c r="AL25" s="82"/>
      <c r="AM25" s="82"/>
      <c r="AN25" s="82"/>
      <c r="AO25" s="82"/>
      <c r="AP25" s="144"/>
      <c r="AQ25" s="79"/>
      <c r="AR25" s="85"/>
    </row>
    <row r="26" spans="2:44" ht="30">
      <c r="B26" s="84" t="s">
        <v>170</v>
      </c>
      <c r="C26" s="129">
        <v>200</v>
      </c>
      <c r="D26" s="128" t="s">
        <v>162</v>
      </c>
      <c r="E26" s="127" t="s">
        <v>162</v>
      </c>
      <c r="F26" s="126">
        <f>G26+V26</f>
        <v>12735730.7</v>
      </c>
      <c r="G26" s="126">
        <f>H26+I26+J26+K26+L26+M26+N26+O26+P26+Q26+R26+S26+T26+U26</f>
        <v>12256957.7</v>
      </c>
      <c r="H26" s="126">
        <f>H27+H32+H36+H44+H48</f>
        <v>8598763</v>
      </c>
      <c r="I26" s="126">
        <f aca="true" t="shared" si="6" ref="I26:U26">I27+I32+I36+I44+I48</f>
        <v>1181200</v>
      </c>
      <c r="J26" s="126">
        <f t="shared" si="6"/>
        <v>0</v>
      </c>
      <c r="K26" s="126">
        <f t="shared" si="6"/>
        <v>0</v>
      </c>
      <c r="L26" s="126">
        <f>L27+L32+L36+L44+L48</f>
        <v>1904803.7000000002</v>
      </c>
      <c r="M26" s="126">
        <f t="shared" si="6"/>
        <v>0</v>
      </c>
      <c r="N26" s="126">
        <f t="shared" si="6"/>
        <v>520800</v>
      </c>
      <c r="O26" s="126">
        <f t="shared" si="6"/>
        <v>5500</v>
      </c>
      <c r="P26" s="126">
        <f t="shared" si="6"/>
        <v>2021</v>
      </c>
      <c r="Q26" s="126">
        <f t="shared" si="6"/>
        <v>43870</v>
      </c>
      <c r="R26" s="126">
        <f t="shared" si="6"/>
        <v>0</v>
      </c>
      <c r="S26" s="126">
        <f t="shared" si="6"/>
        <v>0</v>
      </c>
      <c r="T26" s="126">
        <f t="shared" si="6"/>
        <v>0</v>
      </c>
      <c r="U26" s="126">
        <f t="shared" si="6"/>
        <v>0</v>
      </c>
      <c r="V26" s="126">
        <f>W26+X26</f>
        <v>478773</v>
      </c>
      <c r="W26" s="126">
        <f>W27+W36+W44+W49+W50+W51+W52+W53+W54+W55+W56+W57</f>
        <v>478773</v>
      </c>
      <c r="X26" s="126">
        <f>X27+X36+X44+X45+X67</f>
        <v>0</v>
      </c>
      <c r="Y26" s="143">
        <f>Z26+AA26+AB26+AC26+AD26+AE26+AF26+AG26</f>
        <v>10228077.7</v>
      </c>
      <c r="Z26" s="126">
        <f>Z27+Z32+Z36+Z44+Z48</f>
        <v>8598763</v>
      </c>
      <c r="AA26" s="126">
        <f aca="true" t="shared" si="7" ref="AA26:AG26">AA27+AA32+AA36+AA44+AA48</f>
        <v>9400</v>
      </c>
      <c r="AB26" s="126">
        <f t="shared" si="7"/>
        <v>0</v>
      </c>
      <c r="AC26" s="126">
        <f>AC27+AC32+AC36+AC44+AC48</f>
        <v>1570544.7</v>
      </c>
      <c r="AD26" s="126">
        <f t="shared" si="7"/>
        <v>0</v>
      </c>
      <c r="AE26" s="126">
        <f t="shared" si="7"/>
        <v>0</v>
      </c>
      <c r="AF26" s="126">
        <f t="shared" si="7"/>
        <v>5500</v>
      </c>
      <c r="AG26" s="126">
        <f t="shared" si="7"/>
        <v>43870</v>
      </c>
      <c r="AH26" s="143">
        <f>AI26+AJ26+AK26+AL26+AM26+AN26+AO26+AP26</f>
        <v>10028077.7</v>
      </c>
      <c r="AI26" s="126">
        <f>AI27+AI36+AI44+AI45+AI67+AI48</f>
        <v>8598763</v>
      </c>
      <c r="AJ26" s="126">
        <f aca="true" t="shared" si="8" ref="AJ26:AP26">AJ27+AJ36+AJ44+AJ45+AJ67+AJ48</f>
        <v>9400</v>
      </c>
      <c r="AK26" s="126">
        <f t="shared" si="8"/>
        <v>0</v>
      </c>
      <c r="AL26" s="126">
        <f t="shared" si="8"/>
        <v>1370544.7</v>
      </c>
      <c r="AM26" s="126">
        <f t="shared" si="8"/>
        <v>0</v>
      </c>
      <c r="AN26" s="126">
        <f t="shared" si="8"/>
        <v>0</v>
      </c>
      <c r="AO26" s="126">
        <f t="shared" si="8"/>
        <v>5500</v>
      </c>
      <c r="AP26" s="126">
        <f t="shared" si="8"/>
        <v>43870</v>
      </c>
      <c r="AQ26" s="79"/>
      <c r="AR26" s="85"/>
    </row>
    <row r="27" spans="2:44" ht="30">
      <c r="B27" s="84" t="s">
        <v>171</v>
      </c>
      <c r="C27" s="129">
        <v>210</v>
      </c>
      <c r="D27" s="128">
        <v>110</v>
      </c>
      <c r="E27" s="129">
        <v>210</v>
      </c>
      <c r="F27" s="126">
        <f>G27+V27</f>
        <v>10133410</v>
      </c>
      <c r="G27" s="126">
        <f>H27+L27+Q27+I27+J27+K27+M27+N27+O27+P27+R27+S27+T27+U27</f>
        <v>10133410</v>
      </c>
      <c r="H27" s="126">
        <f aca="true" t="shared" si="9" ref="H27:X27">H28+H30+H31</f>
        <v>8436960</v>
      </c>
      <c r="I27" s="126">
        <f t="shared" si="9"/>
        <v>1171800</v>
      </c>
      <c r="J27" s="126">
        <f t="shared" si="9"/>
        <v>0</v>
      </c>
      <c r="K27" s="126">
        <f t="shared" si="9"/>
        <v>0</v>
      </c>
      <c r="L27" s="126">
        <f t="shared" si="9"/>
        <v>3850</v>
      </c>
      <c r="M27" s="126">
        <f t="shared" si="9"/>
        <v>0</v>
      </c>
      <c r="N27" s="126">
        <f t="shared" si="9"/>
        <v>520800</v>
      </c>
      <c r="O27" s="126">
        <f t="shared" si="9"/>
        <v>0</v>
      </c>
      <c r="P27" s="126">
        <f>P30+P31+P28</f>
        <v>0</v>
      </c>
      <c r="Q27" s="126">
        <f t="shared" si="9"/>
        <v>0</v>
      </c>
      <c r="R27" s="126">
        <f t="shared" si="9"/>
        <v>0</v>
      </c>
      <c r="S27" s="126">
        <f t="shared" si="9"/>
        <v>0</v>
      </c>
      <c r="T27" s="126">
        <f t="shared" si="9"/>
        <v>0</v>
      </c>
      <c r="U27" s="126">
        <f t="shared" si="9"/>
        <v>0</v>
      </c>
      <c r="V27" s="126">
        <f aca="true" t="shared" si="10" ref="V27:V63">W27+X27</f>
        <v>0</v>
      </c>
      <c r="W27" s="126">
        <f>W28+W30+W31</f>
        <v>0</v>
      </c>
      <c r="X27" s="126">
        <f t="shared" si="9"/>
        <v>0</v>
      </c>
      <c r="Y27" s="143">
        <f>Z27+AA27+AB27+AC27+AD27+AE27+AF27+AG27</f>
        <v>9065770</v>
      </c>
      <c r="Z27" s="126">
        <f aca="true" t="shared" si="11" ref="Z27:AG27">Z28+Z30+Z31</f>
        <v>8436960</v>
      </c>
      <c r="AA27" s="126">
        <f t="shared" si="11"/>
        <v>0</v>
      </c>
      <c r="AB27" s="126">
        <f t="shared" si="11"/>
        <v>0</v>
      </c>
      <c r="AC27" s="126">
        <f t="shared" si="11"/>
        <v>628810</v>
      </c>
      <c r="AD27" s="126">
        <f t="shared" si="11"/>
        <v>0</v>
      </c>
      <c r="AE27" s="126">
        <f t="shared" si="11"/>
        <v>0</v>
      </c>
      <c r="AF27" s="126">
        <f t="shared" si="11"/>
        <v>0</v>
      </c>
      <c r="AG27" s="126">
        <f t="shared" si="11"/>
        <v>0</v>
      </c>
      <c r="AH27" s="143">
        <f>AI27+AJ27+AK27+AL27+AM27+AN27+AO27+AP27</f>
        <v>9065770</v>
      </c>
      <c r="AI27" s="126">
        <f>AI28+AI30+AI31</f>
        <v>8436960</v>
      </c>
      <c r="AJ27" s="126">
        <f aca="true" t="shared" si="12" ref="AJ27:AP27">AJ28+AJ30+AJ31</f>
        <v>0</v>
      </c>
      <c r="AK27" s="126">
        <f t="shared" si="12"/>
        <v>0</v>
      </c>
      <c r="AL27" s="126">
        <f t="shared" si="12"/>
        <v>628810</v>
      </c>
      <c r="AM27" s="126">
        <f t="shared" si="12"/>
        <v>0</v>
      </c>
      <c r="AN27" s="126">
        <f t="shared" si="12"/>
        <v>0</v>
      </c>
      <c r="AO27" s="126">
        <f t="shared" si="12"/>
        <v>0</v>
      </c>
      <c r="AP27" s="126">
        <f t="shared" si="12"/>
        <v>0</v>
      </c>
      <c r="AQ27" s="79"/>
      <c r="AR27" s="85"/>
    </row>
    <row r="28" spans="2:44" ht="15">
      <c r="B28" s="81" t="s">
        <v>67</v>
      </c>
      <c r="C28" s="145"/>
      <c r="D28" s="212">
        <v>111</v>
      </c>
      <c r="E28" s="211">
        <v>211</v>
      </c>
      <c r="F28" s="214">
        <f>G28+V28</f>
        <v>7780000</v>
      </c>
      <c r="G28" s="214">
        <f>H28+L28+Q28+I28+J28+K28+M28+N28+O28+P28+R28+S28+T28+U28</f>
        <v>7780000</v>
      </c>
      <c r="H28" s="202">
        <v>6480000</v>
      </c>
      <c r="I28" s="202">
        <v>900000</v>
      </c>
      <c r="J28" s="202">
        <v>0</v>
      </c>
      <c r="K28" s="202">
        <v>0</v>
      </c>
      <c r="L28" s="207">
        <v>0</v>
      </c>
      <c r="M28" s="207">
        <v>0</v>
      </c>
      <c r="N28" s="207">
        <v>400000</v>
      </c>
      <c r="O28" s="207">
        <v>0</v>
      </c>
      <c r="P28" s="207">
        <v>0</v>
      </c>
      <c r="Q28" s="207">
        <v>0</v>
      </c>
      <c r="R28" s="207">
        <v>0</v>
      </c>
      <c r="S28" s="207">
        <v>0</v>
      </c>
      <c r="T28" s="207">
        <v>0</v>
      </c>
      <c r="U28" s="207">
        <v>0</v>
      </c>
      <c r="V28" s="214">
        <f t="shared" si="10"/>
        <v>0</v>
      </c>
      <c r="W28" s="207">
        <v>0</v>
      </c>
      <c r="X28" s="207">
        <v>0</v>
      </c>
      <c r="Y28" s="209">
        <f>Z28+AA28+AB28+AC28+AD28+AE28+AF28+AG28</f>
        <v>6960000</v>
      </c>
      <c r="Z28" s="202">
        <v>6480000</v>
      </c>
      <c r="AA28" s="202">
        <v>0</v>
      </c>
      <c r="AB28" s="207">
        <v>0</v>
      </c>
      <c r="AC28" s="207">
        <v>480000</v>
      </c>
      <c r="AD28" s="202">
        <v>0</v>
      </c>
      <c r="AE28" s="207">
        <v>0</v>
      </c>
      <c r="AF28" s="207">
        <v>0</v>
      </c>
      <c r="AG28" s="207">
        <v>0</v>
      </c>
      <c r="AH28" s="209">
        <f>AI28+AJ28+AK28+AL28+AM29+AN28+AO28+AP28</f>
        <v>6960000</v>
      </c>
      <c r="AI28" s="202">
        <v>6480000</v>
      </c>
      <c r="AJ28" s="202">
        <v>0</v>
      </c>
      <c r="AK28" s="207">
        <v>0</v>
      </c>
      <c r="AL28" s="207">
        <v>480000</v>
      </c>
      <c r="AM28" s="202">
        <v>0</v>
      </c>
      <c r="AN28" s="207">
        <v>0</v>
      </c>
      <c r="AO28" s="207">
        <v>0</v>
      </c>
      <c r="AP28" s="207">
        <v>0</v>
      </c>
      <c r="AQ28" s="79"/>
      <c r="AR28" s="85"/>
    </row>
    <row r="29" spans="2:44" ht="15">
      <c r="B29" s="84" t="s">
        <v>172</v>
      </c>
      <c r="C29" s="146">
        <v>211</v>
      </c>
      <c r="D29" s="212"/>
      <c r="E29" s="211"/>
      <c r="F29" s="215"/>
      <c r="G29" s="215"/>
      <c r="H29" s="202"/>
      <c r="I29" s="202"/>
      <c r="J29" s="202"/>
      <c r="K29" s="202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15"/>
      <c r="W29" s="208"/>
      <c r="X29" s="208"/>
      <c r="Y29" s="210"/>
      <c r="Z29" s="202"/>
      <c r="AA29" s="202"/>
      <c r="AB29" s="208"/>
      <c r="AC29" s="208"/>
      <c r="AD29" s="202"/>
      <c r="AE29" s="208"/>
      <c r="AF29" s="208"/>
      <c r="AG29" s="208"/>
      <c r="AH29" s="210"/>
      <c r="AI29" s="202"/>
      <c r="AJ29" s="202"/>
      <c r="AK29" s="208"/>
      <c r="AL29" s="208"/>
      <c r="AM29" s="202"/>
      <c r="AN29" s="208"/>
      <c r="AO29" s="208"/>
      <c r="AP29" s="208"/>
      <c r="AQ29" s="79"/>
      <c r="AR29" s="85"/>
    </row>
    <row r="30" spans="2:44" ht="60">
      <c r="B30" s="84" t="s">
        <v>312</v>
      </c>
      <c r="C30" s="129">
        <v>212</v>
      </c>
      <c r="D30" s="128">
        <v>112</v>
      </c>
      <c r="E30" s="129">
        <v>212</v>
      </c>
      <c r="F30" s="126">
        <f>G30+V30</f>
        <v>3850</v>
      </c>
      <c r="G30" s="126">
        <f>H30+L30+Q30+I30+J30+K30+M30+N30+O30+P30+R30+S30+T30+U30</f>
        <v>3850</v>
      </c>
      <c r="H30" s="123">
        <v>0</v>
      </c>
      <c r="I30" s="123">
        <v>0</v>
      </c>
      <c r="J30" s="123">
        <v>0</v>
      </c>
      <c r="K30" s="123">
        <v>0</v>
      </c>
      <c r="L30" s="123">
        <v>3850</v>
      </c>
      <c r="M30" s="123">
        <v>0</v>
      </c>
      <c r="N30" s="123">
        <v>0</v>
      </c>
      <c r="O30" s="123">
        <v>0</v>
      </c>
      <c r="P30" s="123">
        <v>0</v>
      </c>
      <c r="Q30" s="123">
        <v>0</v>
      </c>
      <c r="R30" s="123">
        <v>0</v>
      </c>
      <c r="S30" s="123">
        <v>0</v>
      </c>
      <c r="T30" s="123">
        <v>0</v>
      </c>
      <c r="U30" s="123">
        <v>0</v>
      </c>
      <c r="V30" s="126">
        <f t="shared" si="10"/>
        <v>0</v>
      </c>
      <c r="W30" s="123">
        <v>0</v>
      </c>
      <c r="X30" s="123">
        <v>0</v>
      </c>
      <c r="Y30" s="143">
        <f>Z30+AA30+AB30+AC30+AD30+AE30+AF30+AG30</f>
        <v>3850</v>
      </c>
      <c r="Z30" s="138">
        <v>0</v>
      </c>
      <c r="AA30" s="138">
        <v>0</v>
      </c>
      <c r="AB30" s="123">
        <v>0</v>
      </c>
      <c r="AC30" s="123">
        <v>3850</v>
      </c>
      <c r="AD30" s="123">
        <v>0</v>
      </c>
      <c r="AE30" s="123">
        <v>0</v>
      </c>
      <c r="AF30" s="123">
        <v>0</v>
      </c>
      <c r="AG30" s="123">
        <v>0</v>
      </c>
      <c r="AH30" s="143">
        <f>AI30+AJ30+AK30+AL30+AM30+AN30+AO30+AP30</f>
        <v>3850</v>
      </c>
      <c r="AI30" s="138">
        <v>0</v>
      </c>
      <c r="AJ30" s="138">
        <v>0</v>
      </c>
      <c r="AK30" s="123">
        <v>0</v>
      </c>
      <c r="AL30" s="148">
        <v>3850</v>
      </c>
      <c r="AM30" s="123">
        <v>0</v>
      </c>
      <c r="AN30" s="123">
        <v>0</v>
      </c>
      <c r="AO30" s="123">
        <v>0</v>
      </c>
      <c r="AP30" s="123">
        <v>0</v>
      </c>
      <c r="AQ30" s="79"/>
      <c r="AR30" s="85"/>
    </row>
    <row r="31" spans="2:44" ht="30" customHeight="1">
      <c r="B31" s="84" t="s">
        <v>173</v>
      </c>
      <c r="C31" s="129">
        <v>213</v>
      </c>
      <c r="D31" s="128">
        <v>119</v>
      </c>
      <c r="E31" s="129">
        <v>213</v>
      </c>
      <c r="F31" s="126">
        <f aca="true" t="shared" si="13" ref="F31:F47">G31+V31</f>
        <v>2349560</v>
      </c>
      <c r="G31" s="126">
        <f>H31+L31+Q31+I31+J31+K31+M31+N31+O31+P31+R31+S31+T31+U31</f>
        <v>2349560</v>
      </c>
      <c r="H31" s="123">
        <v>1956960</v>
      </c>
      <c r="I31" s="123">
        <v>271800</v>
      </c>
      <c r="J31" s="123">
        <v>0</v>
      </c>
      <c r="K31" s="123">
        <v>0</v>
      </c>
      <c r="L31" s="123">
        <v>0</v>
      </c>
      <c r="M31" s="123">
        <v>0</v>
      </c>
      <c r="N31" s="123">
        <v>120800</v>
      </c>
      <c r="O31" s="123">
        <v>0</v>
      </c>
      <c r="P31" s="123">
        <v>0</v>
      </c>
      <c r="Q31" s="123">
        <v>0</v>
      </c>
      <c r="R31" s="123">
        <v>0</v>
      </c>
      <c r="S31" s="123">
        <v>0</v>
      </c>
      <c r="T31" s="123">
        <v>0</v>
      </c>
      <c r="U31" s="123">
        <v>0</v>
      </c>
      <c r="V31" s="126">
        <f t="shared" si="10"/>
        <v>0</v>
      </c>
      <c r="W31" s="123">
        <v>0</v>
      </c>
      <c r="X31" s="123">
        <v>0</v>
      </c>
      <c r="Y31" s="143">
        <f>Z31+AA31+AB31+AC31+AD31+AE31+AF31+AG31</f>
        <v>2101920</v>
      </c>
      <c r="Z31" s="138">
        <v>1956960</v>
      </c>
      <c r="AA31" s="138">
        <v>0</v>
      </c>
      <c r="AB31" s="123">
        <v>0</v>
      </c>
      <c r="AC31" s="123">
        <v>144960</v>
      </c>
      <c r="AD31" s="123">
        <v>0</v>
      </c>
      <c r="AE31" s="123">
        <v>0</v>
      </c>
      <c r="AF31" s="123">
        <v>0</v>
      </c>
      <c r="AG31" s="123">
        <v>0</v>
      </c>
      <c r="AH31" s="143">
        <f>AI31+AJ31+AK31+AL31+AM31+AN31+AO31+AP31</f>
        <v>2101920</v>
      </c>
      <c r="AI31" s="138">
        <v>1956960</v>
      </c>
      <c r="AJ31" s="138">
        <v>0</v>
      </c>
      <c r="AK31" s="123">
        <v>0</v>
      </c>
      <c r="AL31" s="148">
        <v>144960</v>
      </c>
      <c r="AM31" s="123">
        <v>0</v>
      </c>
      <c r="AN31" s="123">
        <v>0</v>
      </c>
      <c r="AO31" s="123">
        <v>0</v>
      </c>
      <c r="AP31" s="123">
        <v>0</v>
      </c>
      <c r="AQ31" s="79"/>
      <c r="AR31" s="85"/>
    </row>
    <row r="32" spans="2:44" ht="30">
      <c r="B32" s="84" t="s">
        <v>174</v>
      </c>
      <c r="C32" s="129">
        <v>220</v>
      </c>
      <c r="D32" s="128">
        <v>300</v>
      </c>
      <c r="E32" s="129">
        <v>262</v>
      </c>
      <c r="F32" s="126">
        <f t="shared" si="13"/>
        <v>0</v>
      </c>
      <c r="G32" s="126">
        <f>H32+L32+Q32+I32+J32+K32+M32+N32+O32+P32+R32+S32+T32+U32</f>
        <v>0</v>
      </c>
      <c r="H32" s="123">
        <v>0</v>
      </c>
      <c r="I32" s="123">
        <v>0</v>
      </c>
      <c r="J32" s="123">
        <v>0</v>
      </c>
      <c r="K32" s="123">
        <v>0</v>
      </c>
      <c r="L32" s="123">
        <v>0</v>
      </c>
      <c r="M32" s="123">
        <v>0</v>
      </c>
      <c r="N32" s="123">
        <v>0</v>
      </c>
      <c r="O32" s="123">
        <v>0</v>
      </c>
      <c r="P32" s="123">
        <v>0</v>
      </c>
      <c r="Q32" s="123">
        <v>0</v>
      </c>
      <c r="R32" s="123">
        <v>0</v>
      </c>
      <c r="S32" s="123">
        <v>0</v>
      </c>
      <c r="T32" s="123">
        <v>0</v>
      </c>
      <c r="U32" s="123">
        <v>0</v>
      </c>
      <c r="V32" s="126">
        <f t="shared" si="10"/>
        <v>0</v>
      </c>
      <c r="W32" s="123">
        <v>0</v>
      </c>
      <c r="X32" s="123">
        <v>0</v>
      </c>
      <c r="Y32" s="143">
        <f>Z32+AA32+AB32+AC32+AD32+AE32+AF32+AG32</f>
        <v>0</v>
      </c>
      <c r="Z32" s="138">
        <v>0</v>
      </c>
      <c r="AA32" s="138">
        <v>0</v>
      </c>
      <c r="AB32" s="123">
        <v>0</v>
      </c>
      <c r="AC32" s="123">
        <v>0</v>
      </c>
      <c r="AD32" s="123">
        <v>0</v>
      </c>
      <c r="AE32" s="123">
        <v>0</v>
      </c>
      <c r="AF32" s="123">
        <v>0</v>
      </c>
      <c r="AG32" s="123">
        <v>0</v>
      </c>
      <c r="AH32" s="143">
        <f>AI32+AJ32+AK32+AL32+AM32+AN32+AO32+AP32</f>
        <v>0</v>
      </c>
      <c r="AI32" s="138">
        <v>0</v>
      </c>
      <c r="AJ32" s="138">
        <v>0</v>
      </c>
      <c r="AK32" s="123">
        <v>0</v>
      </c>
      <c r="AL32" s="148">
        <v>0</v>
      </c>
      <c r="AM32" s="123">
        <v>0</v>
      </c>
      <c r="AN32" s="123">
        <v>0</v>
      </c>
      <c r="AO32" s="123">
        <v>0</v>
      </c>
      <c r="AP32" s="123">
        <v>0</v>
      </c>
      <c r="AQ32" s="79"/>
      <c r="AR32" s="85"/>
    </row>
    <row r="33" spans="2:44" ht="15">
      <c r="B33" s="81" t="s">
        <v>67</v>
      </c>
      <c r="C33" s="129"/>
      <c r="D33" s="128"/>
      <c r="E33" s="129"/>
      <c r="F33" s="126"/>
      <c r="G33" s="126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6"/>
      <c r="W33" s="123"/>
      <c r="X33" s="123"/>
      <c r="Y33" s="143"/>
      <c r="Z33" s="138"/>
      <c r="AA33" s="138"/>
      <c r="AB33" s="123"/>
      <c r="AC33" s="123"/>
      <c r="AD33" s="123"/>
      <c r="AE33" s="123"/>
      <c r="AF33" s="123"/>
      <c r="AG33" s="123"/>
      <c r="AH33" s="143"/>
      <c r="AI33" s="138"/>
      <c r="AJ33" s="138"/>
      <c r="AK33" s="123"/>
      <c r="AL33" s="148"/>
      <c r="AM33" s="123"/>
      <c r="AN33" s="123"/>
      <c r="AO33" s="123"/>
      <c r="AP33" s="123"/>
      <c r="AQ33" s="79"/>
      <c r="AR33" s="85"/>
    </row>
    <row r="34" spans="2:44" ht="30">
      <c r="B34" s="81" t="s">
        <v>313</v>
      </c>
      <c r="C34" s="129">
        <v>221</v>
      </c>
      <c r="D34" s="128">
        <v>0</v>
      </c>
      <c r="E34" s="129">
        <v>0</v>
      </c>
      <c r="F34" s="126">
        <f>G34+V34</f>
        <v>0</v>
      </c>
      <c r="G34" s="126">
        <f>H34+L34+Q34+R34+S34+T34+U34+I34+J34+K34+M34+N34+O34+P34</f>
        <v>0</v>
      </c>
      <c r="H34" s="123">
        <v>0</v>
      </c>
      <c r="I34" s="123">
        <v>0</v>
      </c>
      <c r="J34" s="123">
        <v>0</v>
      </c>
      <c r="K34" s="123">
        <v>0</v>
      </c>
      <c r="L34" s="123">
        <v>0</v>
      </c>
      <c r="M34" s="123">
        <v>0</v>
      </c>
      <c r="N34" s="123">
        <v>0</v>
      </c>
      <c r="O34" s="123">
        <v>0</v>
      </c>
      <c r="P34" s="123">
        <v>0</v>
      </c>
      <c r="Q34" s="123">
        <v>0</v>
      </c>
      <c r="R34" s="123">
        <v>0</v>
      </c>
      <c r="S34" s="123">
        <v>0</v>
      </c>
      <c r="T34" s="123">
        <v>0</v>
      </c>
      <c r="U34" s="123">
        <v>0</v>
      </c>
      <c r="V34" s="126">
        <v>0</v>
      </c>
      <c r="W34" s="123">
        <v>0</v>
      </c>
      <c r="X34" s="123">
        <v>0</v>
      </c>
      <c r="Y34" s="143">
        <f>Z34+AA34+AB34+AC34+AD34+AE34+AF34+AG34</f>
        <v>0</v>
      </c>
      <c r="Z34" s="138">
        <v>0</v>
      </c>
      <c r="AA34" s="138">
        <v>0</v>
      </c>
      <c r="AB34" s="123">
        <v>0</v>
      </c>
      <c r="AC34" s="123">
        <v>0</v>
      </c>
      <c r="AD34" s="123">
        <v>0</v>
      </c>
      <c r="AE34" s="123">
        <v>0</v>
      </c>
      <c r="AF34" s="123">
        <v>0</v>
      </c>
      <c r="AG34" s="123">
        <v>0</v>
      </c>
      <c r="AH34" s="143">
        <f>AI34+AJ34+AK34+AL34+AM34+AN34+AO34+AP34</f>
        <v>0</v>
      </c>
      <c r="AI34" s="138">
        <v>0</v>
      </c>
      <c r="AJ34" s="138">
        <v>0</v>
      </c>
      <c r="AK34" s="123">
        <v>0</v>
      </c>
      <c r="AL34" s="148">
        <v>0</v>
      </c>
      <c r="AM34" s="123">
        <v>0</v>
      </c>
      <c r="AN34" s="123">
        <v>0</v>
      </c>
      <c r="AO34" s="123">
        <v>0</v>
      </c>
      <c r="AP34" s="123">
        <v>0</v>
      </c>
      <c r="AQ34" s="79"/>
      <c r="AR34" s="85"/>
    </row>
    <row r="35" spans="2:44" ht="15">
      <c r="B35" s="81" t="s">
        <v>314</v>
      </c>
      <c r="C35" s="129">
        <v>222</v>
      </c>
      <c r="D35" s="128">
        <v>0</v>
      </c>
      <c r="E35" s="129">
        <v>0</v>
      </c>
      <c r="F35" s="126">
        <f>G35+V35</f>
        <v>0</v>
      </c>
      <c r="G35" s="126">
        <f>H35+L35+Q35+R35+S35+T35+U35+I35+J35+K35+M35+N35+O35+P35</f>
        <v>0</v>
      </c>
      <c r="H35" s="123">
        <v>0</v>
      </c>
      <c r="I35" s="123">
        <v>0</v>
      </c>
      <c r="J35" s="123">
        <v>0</v>
      </c>
      <c r="K35" s="123">
        <v>0</v>
      </c>
      <c r="L35" s="123">
        <v>0</v>
      </c>
      <c r="M35" s="123">
        <v>0</v>
      </c>
      <c r="N35" s="123">
        <v>0</v>
      </c>
      <c r="O35" s="123">
        <v>0</v>
      </c>
      <c r="P35" s="123">
        <v>0</v>
      </c>
      <c r="Q35" s="123">
        <v>0</v>
      </c>
      <c r="R35" s="123">
        <v>0</v>
      </c>
      <c r="S35" s="123">
        <v>0</v>
      </c>
      <c r="T35" s="123">
        <v>0</v>
      </c>
      <c r="U35" s="123">
        <v>0</v>
      </c>
      <c r="V35" s="126">
        <v>0</v>
      </c>
      <c r="W35" s="123">
        <v>0</v>
      </c>
      <c r="X35" s="123">
        <v>0</v>
      </c>
      <c r="Y35" s="143">
        <f aca="true" t="shared" si="14" ref="Y35:Y63">Z35+AA35+AB35+AC35+AD35+AE35+AF35+AG35</f>
        <v>0</v>
      </c>
      <c r="Z35" s="138">
        <v>0</v>
      </c>
      <c r="AA35" s="138">
        <v>0</v>
      </c>
      <c r="AB35" s="123">
        <v>0</v>
      </c>
      <c r="AC35" s="123">
        <v>0</v>
      </c>
      <c r="AD35" s="123">
        <v>0</v>
      </c>
      <c r="AE35" s="123">
        <v>0</v>
      </c>
      <c r="AF35" s="123">
        <v>0</v>
      </c>
      <c r="AG35" s="123">
        <v>0</v>
      </c>
      <c r="AH35" s="143">
        <f>AI35+AJ35+AK35+AL35+AM35+AN35+AO35+AP35</f>
        <v>0</v>
      </c>
      <c r="AI35" s="138">
        <v>0</v>
      </c>
      <c r="AJ35" s="138">
        <v>0</v>
      </c>
      <c r="AK35" s="123">
        <v>0</v>
      </c>
      <c r="AL35" s="148">
        <v>0</v>
      </c>
      <c r="AM35" s="123">
        <v>0</v>
      </c>
      <c r="AN35" s="123">
        <v>0</v>
      </c>
      <c r="AO35" s="123">
        <v>0</v>
      </c>
      <c r="AP35" s="123">
        <v>0</v>
      </c>
      <c r="AQ35" s="79"/>
      <c r="AR35" s="85"/>
    </row>
    <row r="36" spans="2:44" ht="30">
      <c r="B36" s="84" t="s">
        <v>175</v>
      </c>
      <c r="C36" s="129">
        <v>230</v>
      </c>
      <c r="D36" s="128">
        <v>850</v>
      </c>
      <c r="E36" s="129">
        <v>290</v>
      </c>
      <c r="F36" s="126">
        <f t="shared" si="13"/>
        <v>159776.36</v>
      </c>
      <c r="G36" s="126">
        <f>H36+L36+Q36+R36+S36+T36+U36+I36+J36+K36+M36+N36+O36+P36</f>
        <v>159776.36</v>
      </c>
      <c r="H36" s="123">
        <v>0</v>
      </c>
      <c r="I36" s="123">
        <v>0</v>
      </c>
      <c r="J36" s="123">
        <v>0</v>
      </c>
      <c r="K36" s="123">
        <v>0</v>
      </c>
      <c r="L36" s="123">
        <f aca="true" t="shared" si="15" ref="L36:U36">L38+L39+L40+L41+L42</f>
        <v>159776.36</v>
      </c>
      <c r="M36" s="123">
        <f t="shared" si="15"/>
        <v>0</v>
      </c>
      <c r="N36" s="123">
        <f t="shared" si="15"/>
        <v>0</v>
      </c>
      <c r="O36" s="123">
        <f t="shared" si="15"/>
        <v>0</v>
      </c>
      <c r="P36" s="123">
        <f t="shared" si="15"/>
        <v>0</v>
      </c>
      <c r="Q36" s="123">
        <f t="shared" si="15"/>
        <v>0</v>
      </c>
      <c r="R36" s="123">
        <f t="shared" si="15"/>
        <v>0</v>
      </c>
      <c r="S36" s="123">
        <f t="shared" si="15"/>
        <v>0</v>
      </c>
      <c r="T36" s="123">
        <f t="shared" si="15"/>
        <v>0</v>
      </c>
      <c r="U36" s="123">
        <f t="shared" si="15"/>
        <v>0</v>
      </c>
      <c r="V36" s="126">
        <f t="shared" si="10"/>
        <v>0</v>
      </c>
      <c r="W36" s="123">
        <v>0</v>
      </c>
      <c r="X36" s="123">
        <v>0</v>
      </c>
      <c r="Y36" s="143">
        <f t="shared" si="14"/>
        <v>200719</v>
      </c>
      <c r="Z36" s="138">
        <v>0</v>
      </c>
      <c r="AA36" s="138">
        <v>0</v>
      </c>
      <c r="AB36" s="123">
        <v>0</v>
      </c>
      <c r="AC36" s="123">
        <f>AC38+AC39+AC40+AC41+AC42</f>
        <v>200719</v>
      </c>
      <c r="AD36" s="123">
        <v>0</v>
      </c>
      <c r="AE36" s="123">
        <f>AE38+AE39+AE40+AE41+AE42</f>
        <v>0</v>
      </c>
      <c r="AF36" s="123">
        <f>AF38+AF39+AF40+AF41+AF42</f>
        <v>0</v>
      </c>
      <c r="AG36" s="123">
        <f>AG38+AG39+AG40+AG41+AG42</f>
        <v>0</v>
      </c>
      <c r="AH36" s="143">
        <f>AI36+AJ36+AK36+AL36+AM36+AN36+AO36+AP36</f>
        <v>200719</v>
      </c>
      <c r="AI36" s="138">
        <v>0</v>
      </c>
      <c r="AJ36" s="138">
        <v>0</v>
      </c>
      <c r="AK36" s="123">
        <v>0</v>
      </c>
      <c r="AL36" s="148">
        <f>AL38+AL39+AL40+AL41+AL42</f>
        <v>200719</v>
      </c>
      <c r="AM36" s="123">
        <v>0</v>
      </c>
      <c r="AN36" s="123">
        <f>AN38+AN39+AN40+AN41+AN42</f>
        <v>0</v>
      </c>
      <c r="AO36" s="123">
        <f>AO38+AO39+AO40+AO41+AO42</f>
        <v>0</v>
      </c>
      <c r="AP36" s="123">
        <f>AP38+AP39+AP40+AP41+AP42</f>
        <v>0</v>
      </c>
      <c r="AQ36" s="79"/>
      <c r="AR36" s="85"/>
    </row>
    <row r="37" spans="2:44" ht="15">
      <c r="B37" s="81" t="s">
        <v>67</v>
      </c>
      <c r="C37" s="129"/>
      <c r="D37" s="128"/>
      <c r="E37" s="129"/>
      <c r="F37" s="126"/>
      <c r="G37" s="126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6"/>
      <c r="W37" s="123"/>
      <c r="X37" s="123"/>
      <c r="Y37" s="143"/>
      <c r="Z37" s="138"/>
      <c r="AA37" s="138"/>
      <c r="AB37" s="123"/>
      <c r="AC37" s="123"/>
      <c r="AD37" s="123"/>
      <c r="AE37" s="123"/>
      <c r="AF37" s="123"/>
      <c r="AG37" s="123"/>
      <c r="AH37" s="143"/>
      <c r="AI37" s="138"/>
      <c r="AJ37" s="138"/>
      <c r="AK37" s="123"/>
      <c r="AL37" s="148"/>
      <c r="AM37" s="123"/>
      <c r="AN37" s="123"/>
      <c r="AO37" s="123"/>
      <c r="AP37" s="123"/>
      <c r="AQ37" s="79"/>
      <c r="AR37" s="85"/>
    </row>
    <row r="38" spans="2:44" ht="15">
      <c r="B38" s="81" t="s">
        <v>176</v>
      </c>
      <c r="C38" s="129">
        <v>231</v>
      </c>
      <c r="D38" s="128">
        <v>851</v>
      </c>
      <c r="E38" s="129">
        <v>290</v>
      </c>
      <c r="F38" s="126">
        <f t="shared" si="13"/>
        <v>133851</v>
      </c>
      <c r="G38" s="126">
        <f aca="true" t="shared" si="16" ref="G38:G63">H38+L38+Q38+R38+S38+T38+U38+I38+J38+K38+M38+N38+O38+P38</f>
        <v>133851</v>
      </c>
      <c r="H38" s="123">
        <v>0</v>
      </c>
      <c r="I38" s="123">
        <v>0</v>
      </c>
      <c r="J38" s="123">
        <v>0</v>
      </c>
      <c r="K38" s="123">
        <v>0</v>
      </c>
      <c r="L38" s="123">
        <v>133851</v>
      </c>
      <c r="M38" s="123">
        <v>0</v>
      </c>
      <c r="N38" s="123">
        <v>0</v>
      </c>
      <c r="O38" s="123">
        <v>0</v>
      </c>
      <c r="P38" s="123">
        <v>0</v>
      </c>
      <c r="Q38" s="123">
        <v>0</v>
      </c>
      <c r="R38" s="123">
        <v>0</v>
      </c>
      <c r="S38" s="123">
        <v>0</v>
      </c>
      <c r="T38" s="123">
        <v>0</v>
      </c>
      <c r="U38" s="123">
        <v>0</v>
      </c>
      <c r="V38" s="126">
        <f t="shared" si="10"/>
        <v>0</v>
      </c>
      <c r="W38" s="123">
        <v>0</v>
      </c>
      <c r="X38" s="123">
        <v>0</v>
      </c>
      <c r="Y38" s="143">
        <f t="shared" si="14"/>
        <v>178468</v>
      </c>
      <c r="Z38" s="138">
        <v>0</v>
      </c>
      <c r="AA38" s="138">
        <v>0</v>
      </c>
      <c r="AB38" s="123">
        <v>0</v>
      </c>
      <c r="AC38" s="123">
        <v>178468</v>
      </c>
      <c r="AD38" s="123">
        <v>0</v>
      </c>
      <c r="AE38" s="123">
        <v>0</v>
      </c>
      <c r="AF38" s="123">
        <v>0</v>
      </c>
      <c r="AG38" s="123">
        <v>0</v>
      </c>
      <c r="AH38" s="143">
        <f aca="true" t="shared" si="17" ref="AH38:AH44">AI38+AJ38+AK38+AL38+AM38+AN38+AO38+AP38</f>
        <v>178468</v>
      </c>
      <c r="AI38" s="138">
        <v>0</v>
      </c>
      <c r="AJ38" s="138">
        <v>0</v>
      </c>
      <c r="AK38" s="123">
        <v>0</v>
      </c>
      <c r="AL38" s="148">
        <v>178468</v>
      </c>
      <c r="AM38" s="123">
        <v>0</v>
      </c>
      <c r="AN38" s="123">
        <v>0</v>
      </c>
      <c r="AO38" s="123">
        <v>0</v>
      </c>
      <c r="AP38" s="123">
        <v>0</v>
      </c>
      <c r="AQ38" s="79"/>
      <c r="AR38" s="85"/>
    </row>
    <row r="39" spans="2:44" ht="15">
      <c r="B39" s="81" t="s">
        <v>177</v>
      </c>
      <c r="C39" s="129">
        <v>232</v>
      </c>
      <c r="D39" s="128">
        <v>851</v>
      </c>
      <c r="E39" s="129">
        <v>290</v>
      </c>
      <c r="F39" s="126">
        <f t="shared" si="13"/>
        <v>19781</v>
      </c>
      <c r="G39" s="126">
        <f t="shared" si="16"/>
        <v>19781</v>
      </c>
      <c r="H39" s="123">
        <v>0</v>
      </c>
      <c r="I39" s="123">
        <v>0</v>
      </c>
      <c r="J39" s="123">
        <v>0</v>
      </c>
      <c r="K39" s="123">
        <v>0</v>
      </c>
      <c r="L39" s="123">
        <v>19781</v>
      </c>
      <c r="M39" s="123">
        <v>0</v>
      </c>
      <c r="N39" s="123">
        <v>0</v>
      </c>
      <c r="O39" s="123">
        <v>0</v>
      </c>
      <c r="P39" s="123">
        <v>0</v>
      </c>
      <c r="Q39" s="123">
        <v>0</v>
      </c>
      <c r="R39" s="123">
        <v>0</v>
      </c>
      <c r="S39" s="123">
        <v>0</v>
      </c>
      <c r="T39" s="123">
        <v>0</v>
      </c>
      <c r="U39" s="123">
        <v>0</v>
      </c>
      <c r="V39" s="126">
        <f t="shared" si="10"/>
        <v>0</v>
      </c>
      <c r="W39" s="123">
        <v>0</v>
      </c>
      <c r="X39" s="123">
        <v>0</v>
      </c>
      <c r="Y39" s="143">
        <f t="shared" si="14"/>
        <v>19871</v>
      </c>
      <c r="Z39" s="138">
        <v>0</v>
      </c>
      <c r="AA39" s="138">
        <v>0</v>
      </c>
      <c r="AB39" s="123">
        <v>0</v>
      </c>
      <c r="AC39" s="123">
        <v>19871</v>
      </c>
      <c r="AD39" s="123">
        <v>0</v>
      </c>
      <c r="AE39" s="123">
        <v>0</v>
      </c>
      <c r="AF39" s="123">
        <v>0</v>
      </c>
      <c r="AG39" s="123">
        <v>0</v>
      </c>
      <c r="AH39" s="143">
        <f t="shared" si="17"/>
        <v>19871</v>
      </c>
      <c r="AI39" s="138">
        <v>0</v>
      </c>
      <c r="AJ39" s="138">
        <v>0</v>
      </c>
      <c r="AK39" s="123">
        <v>0</v>
      </c>
      <c r="AL39" s="148">
        <v>19871</v>
      </c>
      <c r="AM39" s="123">
        <v>0</v>
      </c>
      <c r="AN39" s="123">
        <v>0</v>
      </c>
      <c r="AO39" s="123">
        <v>0</v>
      </c>
      <c r="AP39" s="123">
        <v>0</v>
      </c>
      <c r="AQ39" s="79"/>
      <c r="AR39" s="85"/>
    </row>
    <row r="40" spans="2:44" ht="15">
      <c r="B40" s="81" t="s">
        <v>178</v>
      </c>
      <c r="C40" s="129">
        <v>233</v>
      </c>
      <c r="D40" s="128">
        <v>852</v>
      </c>
      <c r="E40" s="129">
        <v>290</v>
      </c>
      <c r="F40" s="126">
        <f t="shared" si="13"/>
        <v>2380</v>
      </c>
      <c r="G40" s="126">
        <f t="shared" si="16"/>
        <v>2380</v>
      </c>
      <c r="H40" s="123">
        <v>0</v>
      </c>
      <c r="I40" s="123">
        <v>0</v>
      </c>
      <c r="J40" s="123">
        <v>0</v>
      </c>
      <c r="K40" s="123">
        <v>0</v>
      </c>
      <c r="L40" s="123">
        <v>2380</v>
      </c>
      <c r="M40" s="123">
        <v>0</v>
      </c>
      <c r="N40" s="123">
        <v>0</v>
      </c>
      <c r="O40" s="123">
        <v>0</v>
      </c>
      <c r="P40" s="123">
        <v>0</v>
      </c>
      <c r="Q40" s="123">
        <v>0</v>
      </c>
      <c r="R40" s="123">
        <v>0</v>
      </c>
      <c r="S40" s="123">
        <v>0</v>
      </c>
      <c r="T40" s="123">
        <v>0</v>
      </c>
      <c r="U40" s="123">
        <v>0</v>
      </c>
      <c r="V40" s="126">
        <f t="shared" si="10"/>
        <v>0</v>
      </c>
      <c r="W40" s="123">
        <v>0</v>
      </c>
      <c r="X40" s="123">
        <v>0</v>
      </c>
      <c r="Y40" s="143">
        <f t="shared" si="14"/>
        <v>2380</v>
      </c>
      <c r="Z40" s="138">
        <v>0</v>
      </c>
      <c r="AA40" s="138">
        <v>0</v>
      </c>
      <c r="AB40" s="123">
        <v>0</v>
      </c>
      <c r="AC40" s="123">
        <v>2380</v>
      </c>
      <c r="AD40" s="123">
        <v>0</v>
      </c>
      <c r="AE40" s="123">
        <v>0</v>
      </c>
      <c r="AF40" s="123">
        <v>0</v>
      </c>
      <c r="AG40" s="123">
        <v>0</v>
      </c>
      <c r="AH40" s="143">
        <f t="shared" si="17"/>
        <v>2380</v>
      </c>
      <c r="AI40" s="138">
        <v>0</v>
      </c>
      <c r="AJ40" s="138">
        <v>0</v>
      </c>
      <c r="AK40" s="123">
        <v>0</v>
      </c>
      <c r="AL40" s="148">
        <v>2380</v>
      </c>
      <c r="AM40" s="123">
        <v>0</v>
      </c>
      <c r="AN40" s="123">
        <v>0</v>
      </c>
      <c r="AO40" s="123">
        <v>0</v>
      </c>
      <c r="AP40" s="123">
        <v>0</v>
      </c>
      <c r="AQ40" s="79"/>
      <c r="AR40" s="85"/>
    </row>
    <row r="41" spans="2:44" ht="30">
      <c r="B41" s="81" t="s">
        <v>179</v>
      </c>
      <c r="C41" s="129">
        <v>234</v>
      </c>
      <c r="D41" s="128">
        <v>852</v>
      </c>
      <c r="E41" s="129">
        <v>290</v>
      </c>
      <c r="F41" s="126">
        <f t="shared" si="13"/>
        <v>2000</v>
      </c>
      <c r="G41" s="126">
        <f t="shared" si="16"/>
        <v>2000</v>
      </c>
      <c r="H41" s="147">
        <v>0</v>
      </c>
      <c r="I41" s="147">
        <v>0</v>
      </c>
      <c r="J41" s="147">
        <v>0</v>
      </c>
      <c r="K41" s="147">
        <v>0</v>
      </c>
      <c r="L41" s="147">
        <v>2000</v>
      </c>
      <c r="M41" s="147">
        <v>0</v>
      </c>
      <c r="N41" s="147">
        <v>0</v>
      </c>
      <c r="O41" s="147">
        <v>0</v>
      </c>
      <c r="P41" s="147">
        <v>0</v>
      </c>
      <c r="Q41" s="147">
        <v>0</v>
      </c>
      <c r="R41" s="147">
        <v>0</v>
      </c>
      <c r="S41" s="147">
        <v>0</v>
      </c>
      <c r="T41" s="147">
        <v>0</v>
      </c>
      <c r="U41" s="147">
        <v>0</v>
      </c>
      <c r="V41" s="126">
        <f t="shared" si="10"/>
        <v>0</v>
      </c>
      <c r="W41" s="123">
        <v>0</v>
      </c>
      <c r="X41" s="123">
        <v>0</v>
      </c>
      <c r="Y41" s="143">
        <f t="shared" si="14"/>
        <v>0</v>
      </c>
      <c r="Z41" s="147">
        <v>0</v>
      </c>
      <c r="AA41" s="147">
        <v>0</v>
      </c>
      <c r="AB41" s="123">
        <v>0</v>
      </c>
      <c r="AC41" s="147">
        <v>0</v>
      </c>
      <c r="AD41" s="123">
        <v>0</v>
      </c>
      <c r="AE41" s="147">
        <v>0</v>
      </c>
      <c r="AF41" s="147">
        <v>0</v>
      </c>
      <c r="AG41" s="147">
        <v>0</v>
      </c>
      <c r="AH41" s="143">
        <f t="shared" si="17"/>
        <v>0</v>
      </c>
      <c r="AI41" s="147">
        <v>0</v>
      </c>
      <c r="AJ41" s="147">
        <v>0</v>
      </c>
      <c r="AK41" s="123">
        <v>0</v>
      </c>
      <c r="AL41" s="147">
        <v>0</v>
      </c>
      <c r="AM41" s="123">
        <v>0</v>
      </c>
      <c r="AN41" s="147">
        <v>0</v>
      </c>
      <c r="AO41" s="147">
        <v>0</v>
      </c>
      <c r="AP41" s="147">
        <v>0</v>
      </c>
      <c r="AQ41" s="79"/>
      <c r="AR41" s="85"/>
    </row>
    <row r="42" spans="2:44" ht="15">
      <c r="B42" s="81" t="s">
        <v>315</v>
      </c>
      <c r="C42" s="129">
        <v>235</v>
      </c>
      <c r="D42" s="128">
        <v>853</v>
      </c>
      <c r="E42" s="129">
        <v>290</v>
      </c>
      <c r="F42" s="126">
        <f t="shared" si="13"/>
        <v>1764.36</v>
      </c>
      <c r="G42" s="126">
        <f t="shared" si="16"/>
        <v>1764.36</v>
      </c>
      <c r="H42" s="147">
        <v>0</v>
      </c>
      <c r="I42" s="147">
        <v>0</v>
      </c>
      <c r="J42" s="147">
        <v>0</v>
      </c>
      <c r="K42" s="147">
        <v>0</v>
      </c>
      <c r="L42" s="147">
        <v>1764.36</v>
      </c>
      <c r="M42" s="147">
        <v>0</v>
      </c>
      <c r="N42" s="147">
        <v>0</v>
      </c>
      <c r="O42" s="147">
        <v>0</v>
      </c>
      <c r="P42" s="147">
        <v>0</v>
      </c>
      <c r="Q42" s="147">
        <v>0</v>
      </c>
      <c r="R42" s="147">
        <v>0</v>
      </c>
      <c r="S42" s="147">
        <v>0</v>
      </c>
      <c r="T42" s="147">
        <v>0</v>
      </c>
      <c r="U42" s="147">
        <v>0</v>
      </c>
      <c r="V42" s="126">
        <f t="shared" si="10"/>
        <v>0</v>
      </c>
      <c r="W42" s="123">
        <v>0</v>
      </c>
      <c r="X42" s="123">
        <v>0</v>
      </c>
      <c r="Y42" s="143">
        <f t="shared" si="14"/>
        <v>0</v>
      </c>
      <c r="Z42" s="147">
        <v>0</v>
      </c>
      <c r="AA42" s="147">
        <v>0</v>
      </c>
      <c r="AB42" s="123">
        <v>0</v>
      </c>
      <c r="AC42" s="147">
        <v>0</v>
      </c>
      <c r="AD42" s="123">
        <v>0</v>
      </c>
      <c r="AE42" s="147">
        <v>0</v>
      </c>
      <c r="AF42" s="147">
        <v>0</v>
      </c>
      <c r="AG42" s="147">
        <v>0</v>
      </c>
      <c r="AH42" s="143">
        <f t="shared" si="17"/>
        <v>0</v>
      </c>
      <c r="AI42" s="147">
        <v>0</v>
      </c>
      <c r="AJ42" s="147">
        <v>0</v>
      </c>
      <c r="AK42" s="123">
        <v>0</v>
      </c>
      <c r="AL42" s="147">
        <v>0</v>
      </c>
      <c r="AM42" s="123">
        <v>0</v>
      </c>
      <c r="AN42" s="147">
        <v>0</v>
      </c>
      <c r="AO42" s="147">
        <v>0</v>
      </c>
      <c r="AP42" s="147">
        <v>0</v>
      </c>
      <c r="AQ42" s="79"/>
      <c r="AR42" s="85"/>
    </row>
    <row r="43" spans="2:44" ht="45">
      <c r="B43" s="81" t="s">
        <v>180</v>
      </c>
      <c r="C43" s="129">
        <v>240</v>
      </c>
      <c r="D43" s="128" t="s">
        <v>162</v>
      </c>
      <c r="E43" s="127" t="s">
        <v>162</v>
      </c>
      <c r="F43" s="126">
        <f t="shared" si="13"/>
        <v>0</v>
      </c>
      <c r="G43" s="126">
        <f t="shared" si="16"/>
        <v>0</v>
      </c>
      <c r="H43" s="123">
        <v>0</v>
      </c>
      <c r="I43" s="123">
        <v>0</v>
      </c>
      <c r="J43" s="123">
        <v>0</v>
      </c>
      <c r="K43" s="123">
        <v>0</v>
      </c>
      <c r="L43" s="123">
        <v>0</v>
      </c>
      <c r="M43" s="123">
        <v>0</v>
      </c>
      <c r="N43" s="123">
        <v>0</v>
      </c>
      <c r="O43" s="123">
        <v>0</v>
      </c>
      <c r="P43" s="123">
        <v>0</v>
      </c>
      <c r="Q43" s="123">
        <v>0</v>
      </c>
      <c r="R43" s="123">
        <v>0</v>
      </c>
      <c r="S43" s="123">
        <v>0</v>
      </c>
      <c r="T43" s="123">
        <v>0</v>
      </c>
      <c r="U43" s="123">
        <v>0</v>
      </c>
      <c r="V43" s="126">
        <v>0</v>
      </c>
      <c r="W43" s="123">
        <v>0</v>
      </c>
      <c r="X43" s="123">
        <v>0</v>
      </c>
      <c r="Y43" s="143">
        <f t="shared" si="14"/>
        <v>0</v>
      </c>
      <c r="Z43" s="138">
        <v>0</v>
      </c>
      <c r="AA43" s="138">
        <v>0</v>
      </c>
      <c r="AB43" s="123">
        <v>0</v>
      </c>
      <c r="AC43" s="123">
        <v>0</v>
      </c>
      <c r="AD43" s="123">
        <v>0</v>
      </c>
      <c r="AE43" s="123">
        <v>0</v>
      </c>
      <c r="AF43" s="123">
        <v>0</v>
      </c>
      <c r="AG43" s="123">
        <v>0</v>
      </c>
      <c r="AH43" s="143">
        <f t="shared" si="17"/>
        <v>0</v>
      </c>
      <c r="AI43" s="138">
        <v>0</v>
      </c>
      <c r="AJ43" s="138">
        <v>0</v>
      </c>
      <c r="AK43" s="123">
        <v>0</v>
      </c>
      <c r="AL43" s="148">
        <v>0</v>
      </c>
      <c r="AM43" s="123">
        <v>0</v>
      </c>
      <c r="AN43" s="123">
        <v>0</v>
      </c>
      <c r="AO43" s="123">
        <v>0</v>
      </c>
      <c r="AP43" s="123">
        <v>0</v>
      </c>
      <c r="AQ43" s="79"/>
      <c r="AR43" s="85"/>
    </row>
    <row r="44" spans="2:44" ht="45">
      <c r="B44" s="84" t="s">
        <v>181</v>
      </c>
      <c r="C44" s="129">
        <v>250</v>
      </c>
      <c r="D44" s="128">
        <v>340</v>
      </c>
      <c r="E44" s="129">
        <v>290</v>
      </c>
      <c r="F44" s="126">
        <f t="shared" si="13"/>
        <v>0</v>
      </c>
      <c r="G44" s="126">
        <f t="shared" si="16"/>
        <v>0</v>
      </c>
      <c r="H44" s="123">
        <v>0</v>
      </c>
      <c r="I44" s="123">
        <v>0</v>
      </c>
      <c r="J44" s="123">
        <v>0</v>
      </c>
      <c r="K44" s="123">
        <v>0</v>
      </c>
      <c r="L44" s="123">
        <f>L46+L47</f>
        <v>0</v>
      </c>
      <c r="M44" s="123">
        <f aca="true" t="shared" si="18" ref="M44:U44">M46+M47</f>
        <v>0</v>
      </c>
      <c r="N44" s="123">
        <f t="shared" si="18"/>
        <v>0</v>
      </c>
      <c r="O44" s="123">
        <f t="shared" si="18"/>
        <v>0</v>
      </c>
      <c r="P44" s="123">
        <f t="shared" si="18"/>
        <v>0</v>
      </c>
      <c r="Q44" s="123">
        <f t="shared" si="18"/>
        <v>0</v>
      </c>
      <c r="R44" s="123">
        <f t="shared" si="18"/>
        <v>0</v>
      </c>
      <c r="S44" s="123">
        <f t="shared" si="18"/>
        <v>0</v>
      </c>
      <c r="T44" s="123">
        <f t="shared" si="18"/>
        <v>0</v>
      </c>
      <c r="U44" s="123">
        <f t="shared" si="18"/>
        <v>0</v>
      </c>
      <c r="V44" s="126">
        <f t="shared" si="10"/>
        <v>0</v>
      </c>
      <c r="W44" s="123">
        <v>0</v>
      </c>
      <c r="X44" s="123">
        <v>0</v>
      </c>
      <c r="Y44" s="143">
        <f t="shared" si="14"/>
        <v>0</v>
      </c>
      <c r="Z44" s="138">
        <v>0</v>
      </c>
      <c r="AA44" s="138">
        <v>0</v>
      </c>
      <c r="AB44" s="123">
        <f aca="true" t="shared" si="19" ref="AB44:AP44">AB46+AB47</f>
        <v>0</v>
      </c>
      <c r="AC44" s="123">
        <v>0</v>
      </c>
      <c r="AD44" s="123">
        <f t="shared" si="19"/>
        <v>0</v>
      </c>
      <c r="AE44" s="123">
        <f t="shared" si="19"/>
        <v>0</v>
      </c>
      <c r="AF44" s="123">
        <f t="shared" si="19"/>
        <v>0</v>
      </c>
      <c r="AG44" s="123">
        <f t="shared" si="19"/>
        <v>0</v>
      </c>
      <c r="AH44" s="143">
        <f t="shared" si="17"/>
        <v>0</v>
      </c>
      <c r="AI44" s="138">
        <v>0</v>
      </c>
      <c r="AJ44" s="138">
        <v>0</v>
      </c>
      <c r="AK44" s="123">
        <f t="shared" si="19"/>
        <v>0</v>
      </c>
      <c r="AL44" s="148">
        <v>0</v>
      </c>
      <c r="AM44" s="123">
        <f t="shared" si="19"/>
        <v>0</v>
      </c>
      <c r="AN44" s="123">
        <f t="shared" si="19"/>
        <v>0</v>
      </c>
      <c r="AO44" s="123">
        <f t="shared" si="19"/>
        <v>0</v>
      </c>
      <c r="AP44" s="123">
        <f t="shared" si="19"/>
        <v>0</v>
      </c>
      <c r="AQ44" s="79"/>
      <c r="AR44" s="85"/>
    </row>
    <row r="45" spans="2:44" ht="15">
      <c r="B45" s="81" t="s">
        <v>67</v>
      </c>
      <c r="C45" s="129"/>
      <c r="D45" s="128"/>
      <c r="E45" s="129"/>
      <c r="F45" s="126"/>
      <c r="G45" s="126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6"/>
      <c r="W45" s="123"/>
      <c r="X45" s="123"/>
      <c r="Y45" s="143"/>
      <c r="Z45" s="138"/>
      <c r="AA45" s="138"/>
      <c r="AB45" s="123"/>
      <c r="AC45" s="123"/>
      <c r="AD45" s="123"/>
      <c r="AE45" s="123"/>
      <c r="AF45" s="123"/>
      <c r="AG45" s="123"/>
      <c r="AH45" s="143"/>
      <c r="AI45" s="138"/>
      <c r="AJ45" s="138"/>
      <c r="AK45" s="123"/>
      <c r="AL45" s="148"/>
      <c r="AM45" s="123"/>
      <c r="AN45" s="123"/>
      <c r="AO45" s="123"/>
      <c r="AP45" s="123"/>
      <c r="AQ45" s="79"/>
      <c r="AR45" s="85"/>
    </row>
    <row r="46" spans="2:44" ht="15">
      <c r="B46" s="81" t="s">
        <v>182</v>
      </c>
      <c r="C46" s="129">
        <v>251</v>
      </c>
      <c r="D46" s="128">
        <v>340</v>
      </c>
      <c r="E46" s="129">
        <v>290</v>
      </c>
      <c r="F46" s="126">
        <f t="shared" si="13"/>
        <v>0</v>
      </c>
      <c r="G46" s="126">
        <f t="shared" si="16"/>
        <v>0</v>
      </c>
      <c r="H46" s="123">
        <v>0</v>
      </c>
      <c r="I46" s="123">
        <v>0</v>
      </c>
      <c r="J46" s="123">
        <v>0</v>
      </c>
      <c r="K46" s="123">
        <v>0</v>
      </c>
      <c r="L46" s="123">
        <v>0</v>
      </c>
      <c r="M46" s="123">
        <v>0</v>
      </c>
      <c r="N46" s="123">
        <v>0</v>
      </c>
      <c r="O46" s="123">
        <v>0</v>
      </c>
      <c r="P46" s="123">
        <v>0</v>
      </c>
      <c r="Q46" s="123">
        <v>0</v>
      </c>
      <c r="R46" s="123">
        <v>0</v>
      </c>
      <c r="S46" s="123">
        <v>0</v>
      </c>
      <c r="T46" s="123">
        <v>0</v>
      </c>
      <c r="U46" s="123">
        <v>0</v>
      </c>
      <c r="V46" s="126">
        <f t="shared" si="10"/>
        <v>0</v>
      </c>
      <c r="W46" s="123">
        <v>0</v>
      </c>
      <c r="X46" s="123">
        <v>0</v>
      </c>
      <c r="Y46" s="143">
        <f t="shared" si="14"/>
        <v>0</v>
      </c>
      <c r="Z46" s="138">
        <v>0</v>
      </c>
      <c r="AA46" s="138">
        <v>0</v>
      </c>
      <c r="AB46" s="123">
        <v>0</v>
      </c>
      <c r="AC46" s="123">
        <v>0</v>
      </c>
      <c r="AD46" s="123">
        <v>0</v>
      </c>
      <c r="AE46" s="123">
        <v>0</v>
      </c>
      <c r="AF46" s="123">
        <v>0</v>
      </c>
      <c r="AG46" s="123">
        <v>0</v>
      </c>
      <c r="AH46" s="143">
        <f aca="true" t="shared" si="20" ref="AH46:AH63">AI46+AJ46+AK46+AL46+AM46+AN46+AO46+AP46</f>
        <v>0</v>
      </c>
      <c r="AI46" s="138">
        <v>0</v>
      </c>
      <c r="AJ46" s="138">
        <v>0</v>
      </c>
      <c r="AK46" s="123">
        <v>0</v>
      </c>
      <c r="AL46" s="148">
        <v>0</v>
      </c>
      <c r="AM46" s="123">
        <v>0</v>
      </c>
      <c r="AN46" s="123">
        <v>0</v>
      </c>
      <c r="AO46" s="123">
        <v>0</v>
      </c>
      <c r="AP46" s="123">
        <v>0</v>
      </c>
      <c r="AQ46" s="79"/>
      <c r="AR46" s="85"/>
    </row>
    <row r="47" spans="2:44" ht="120">
      <c r="B47" s="81" t="s">
        <v>316</v>
      </c>
      <c r="C47" s="129">
        <v>252</v>
      </c>
      <c r="D47" s="128">
        <v>113</v>
      </c>
      <c r="E47" s="129">
        <v>290</v>
      </c>
      <c r="F47" s="126">
        <f t="shared" si="13"/>
        <v>0</v>
      </c>
      <c r="G47" s="126">
        <f t="shared" si="16"/>
        <v>0</v>
      </c>
      <c r="H47" s="123">
        <v>0</v>
      </c>
      <c r="I47" s="123">
        <v>0</v>
      </c>
      <c r="J47" s="123">
        <v>0</v>
      </c>
      <c r="K47" s="123">
        <v>0</v>
      </c>
      <c r="L47" s="123">
        <v>0</v>
      </c>
      <c r="M47" s="123">
        <v>0</v>
      </c>
      <c r="N47" s="123">
        <v>0</v>
      </c>
      <c r="O47" s="123">
        <v>0</v>
      </c>
      <c r="P47" s="123">
        <v>0</v>
      </c>
      <c r="Q47" s="123">
        <v>0</v>
      </c>
      <c r="R47" s="123">
        <v>0</v>
      </c>
      <c r="S47" s="123">
        <v>0</v>
      </c>
      <c r="T47" s="123">
        <v>0</v>
      </c>
      <c r="U47" s="123">
        <v>0</v>
      </c>
      <c r="V47" s="126">
        <f t="shared" si="10"/>
        <v>0</v>
      </c>
      <c r="W47" s="123">
        <v>0</v>
      </c>
      <c r="X47" s="123">
        <v>0</v>
      </c>
      <c r="Y47" s="143">
        <f t="shared" si="14"/>
        <v>0</v>
      </c>
      <c r="Z47" s="138">
        <v>0</v>
      </c>
      <c r="AA47" s="138">
        <v>0</v>
      </c>
      <c r="AB47" s="123">
        <v>0</v>
      </c>
      <c r="AC47" s="123">
        <v>0</v>
      </c>
      <c r="AD47" s="123">
        <v>0</v>
      </c>
      <c r="AE47" s="123">
        <v>0</v>
      </c>
      <c r="AF47" s="123">
        <v>0</v>
      </c>
      <c r="AG47" s="123">
        <v>0</v>
      </c>
      <c r="AH47" s="143">
        <f t="shared" si="20"/>
        <v>0</v>
      </c>
      <c r="AI47" s="138">
        <v>0</v>
      </c>
      <c r="AJ47" s="138">
        <v>0</v>
      </c>
      <c r="AK47" s="123">
        <v>0</v>
      </c>
      <c r="AL47" s="148">
        <v>0</v>
      </c>
      <c r="AM47" s="123">
        <v>0</v>
      </c>
      <c r="AN47" s="123">
        <v>0</v>
      </c>
      <c r="AO47" s="123">
        <v>0</v>
      </c>
      <c r="AP47" s="123">
        <v>0</v>
      </c>
      <c r="AQ47" s="79"/>
      <c r="AR47" s="85"/>
    </row>
    <row r="48" spans="2:44" ht="45">
      <c r="B48" s="84" t="s">
        <v>183</v>
      </c>
      <c r="C48" s="129">
        <v>260</v>
      </c>
      <c r="D48" s="128">
        <v>244</v>
      </c>
      <c r="E48" s="127"/>
      <c r="F48" s="126">
        <f>G48+V48</f>
        <v>2442544.34</v>
      </c>
      <c r="G48" s="126">
        <f>G49+G50+G51+G52+G53+G54+G55+G56+G57</f>
        <v>1963771.34</v>
      </c>
      <c r="H48" s="126">
        <f>H49+H50+H51+H52+H53+H54+H55+H56+H57</f>
        <v>161803</v>
      </c>
      <c r="I48" s="126">
        <f aca="true" t="shared" si="21" ref="I48:U48">I49+I50+I51+I52+I53+I54+I55+I56+I57</f>
        <v>9400</v>
      </c>
      <c r="J48" s="126">
        <f t="shared" si="21"/>
        <v>0</v>
      </c>
      <c r="K48" s="126">
        <f t="shared" si="21"/>
        <v>0</v>
      </c>
      <c r="L48" s="126">
        <f>L49+L50+L51+L52+L53+L54+L55+L56+L57</f>
        <v>1741177.34</v>
      </c>
      <c r="M48" s="126">
        <f t="shared" si="21"/>
        <v>0</v>
      </c>
      <c r="N48" s="126">
        <f t="shared" si="21"/>
        <v>0</v>
      </c>
      <c r="O48" s="126">
        <f t="shared" si="21"/>
        <v>5500</v>
      </c>
      <c r="P48" s="126">
        <f t="shared" si="21"/>
        <v>2021</v>
      </c>
      <c r="Q48" s="126">
        <f t="shared" si="21"/>
        <v>43870</v>
      </c>
      <c r="R48" s="126">
        <f t="shared" si="21"/>
        <v>0</v>
      </c>
      <c r="S48" s="126">
        <f t="shared" si="21"/>
        <v>0</v>
      </c>
      <c r="T48" s="126">
        <f t="shared" si="21"/>
        <v>0</v>
      </c>
      <c r="U48" s="126">
        <f t="shared" si="21"/>
        <v>0</v>
      </c>
      <c r="V48" s="126">
        <f t="shared" si="10"/>
        <v>478773</v>
      </c>
      <c r="W48" s="126">
        <f>W49+W50+W51+W52+W53+W54+W55+W56+W57</f>
        <v>478773</v>
      </c>
      <c r="X48" s="126">
        <f>X49+X50+X51+X52+X53+X54+X55+X56</f>
        <v>0</v>
      </c>
      <c r="Y48" s="143">
        <f t="shared" si="14"/>
        <v>961588.7</v>
      </c>
      <c r="Z48" s="137">
        <f>Z49+Z50+Z51+Z52+Z53+Z54+Z55+Z56+Z57</f>
        <v>161803</v>
      </c>
      <c r="AA48" s="137">
        <f>AA49+AA50+AA51+AA52+AA53+AA54+AA55+AA56+AA57</f>
        <v>9400</v>
      </c>
      <c r="AB48" s="126">
        <f aca="true" t="shared" si="22" ref="AB48:AG48">AB49+AB50+AB51+AB52+AB53+AB54+AB55+AB56+AB57</f>
        <v>0</v>
      </c>
      <c r="AC48" s="126">
        <f>AC49+AC50+AC51+AC52+AC53+AC54+AC55+AC56+AC57</f>
        <v>741015.7</v>
      </c>
      <c r="AD48" s="126">
        <f t="shared" si="22"/>
        <v>0</v>
      </c>
      <c r="AE48" s="126">
        <f t="shared" si="22"/>
        <v>0</v>
      </c>
      <c r="AF48" s="126">
        <f t="shared" si="22"/>
        <v>5500</v>
      </c>
      <c r="AG48" s="126">
        <f t="shared" si="22"/>
        <v>43870</v>
      </c>
      <c r="AH48" s="143">
        <f t="shared" si="20"/>
        <v>761588.7</v>
      </c>
      <c r="AI48" s="137">
        <f>AI49+AI50+AI51+AI52+AI53+AI54+AI55+AI56+AI57</f>
        <v>161803</v>
      </c>
      <c r="AJ48" s="137">
        <f>AJ49+AJ50+AJ51+AJ52+AJ53+AJ54+AJ55+AJ56+AJ57</f>
        <v>9400</v>
      </c>
      <c r="AK48" s="126">
        <f aca="true" t="shared" si="23" ref="AK48:AP48">AK49+AK50+AK51+AK52+AK53+AK54+AK55+AK56+AK57</f>
        <v>0</v>
      </c>
      <c r="AL48" s="149">
        <f>AL49+AL50+AL51+AL52+AL53+AL54+AL55+AL56+AL57</f>
        <v>541015.7</v>
      </c>
      <c r="AM48" s="126">
        <f t="shared" si="23"/>
        <v>0</v>
      </c>
      <c r="AN48" s="126">
        <f t="shared" si="23"/>
        <v>0</v>
      </c>
      <c r="AO48" s="126">
        <f t="shared" si="23"/>
        <v>5500</v>
      </c>
      <c r="AP48" s="126">
        <f t="shared" si="23"/>
        <v>43870</v>
      </c>
      <c r="AQ48" s="79"/>
      <c r="AR48" s="85"/>
    </row>
    <row r="49" spans="2:44" ht="15">
      <c r="B49" s="84" t="s">
        <v>184</v>
      </c>
      <c r="C49" s="129">
        <v>261</v>
      </c>
      <c r="D49" s="128">
        <v>244</v>
      </c>
      <c r="E49" s="129">
        <v>221</v>
      </c>
      <c r="F49" s="126">
        <f aca="true" t="shared" si="24" ref="F49:F56">G49+V49</f>
        <v>28886.48</v>
      </c>
      <c r="G49" s="126">
        <f t="shared" si="16"/>
        <v>28886.48</v>
      </c>
      <c r="H49" s="123">
        <v>20180</v>
      </c>
      <c r="I49" s="123">
        <v>0</v>
      </c>
      <c r="J49" s="123">
        <v>0</v>
      </c>
      <c r="K49" s="123">
        <v>0</v>
      </c>
      <c r="L49" s="123">
        <v>8706.48</v>
      </c>
      <c r="M49" s="123">
        <v>0</v>
      </c>
      <c r="N49" s="123">
        <v>0</v>
      </c>
      <c r="O49" s="123">
        <v>0</v>
      </c>
      <c r="P49" s="123">
        <v>0</v>
      </c>
      <c r="Q49" s="123">
        <v>0</v>
      </c>
      <c r="R49" s="123">
        <v>0</v>
      </c>
      <c r="S49" s="123">
        <v>0</v>
      </c>
      <c r="T49" s="123">
        <v>0</v>
      </c>
      <c r="U49" s="123">
        <v>0</v>
      </c>
      <c r="V49" s="126">
        <f t="shared" si="10"/>
        <v>0</v>
      </c>
      <c r="W49" s="123">
        <v>0</v>
      </c>
      <c r="X49" s="123">
        <v>0</v>
      </c>
      <c r="Y49" s="143">
        <f t="shared" si="14"/>
        <v>28886.48</v>
      </c>
      <c r="Z49" s="138">
        <v>20180</v>
      </c>
      <c r="AA49" s="138">
        <v>0</v>
      </c>
      <c r="AB49" s="123">
        <v>0</v>
      </c>
      <c r="AC49" s="123">
        <v>8706.48</v>
      </c>
      <c r="AD49" s="123">
        <v>0</v>
      </c>
      <c r="AE49" s="123">
        <v>0</v>
      </c>
      <c r="AF49" s="123">
        <v>0</v>
      </c>
      <c r="AG49" s="123">
        <v>0</v>
      </c>
      <c r="AH49" s="143">
        <f t="shared" si="20"/>
        <v>28886.48</v>
      </c>
      <c r="AI49" s="138">
        <v>20180</v>
      </c>
      <c r="AJ49" s="138">
        <v>0</v>
      </c>
      <c r="AK49" s="123">
        <v>0</v>
      </c>
      <c r="AL49" s="148">
        <v>8706.48</v>
      </c>
      <c r="AM49" s="123">
        <v>0</v>
      </c>
      <c r="AN49" s="123">
        <v>0</v>
      </c>
      <c r="AO49" s="123">
        <v>0</v>
      </c>
      <c r="AP49" s="123">
        <v>0</v>
      </c>
      <c r="AQ49" s="79"/>
      <c r="AR49" s="85"/>
    </row>
    <row r="50" spans="2:44" ht="15">
      <c r="B50" s="84" t="s">
        <v>185</v>
      </c>
      <c r="C50" s="129">
        <v>262</v>
      </c>
      <c r="D50" s="128">
        <v>244</v>
      </c>
      <c r="E50" s="129">
        <v>222</v>
      </c>
      <c r="F50" s="126">
        <f t="shared" si="24"/>
        <v>7000</v>
      </c>
      <c r="G50" s="126">
        <f t="shared" si="16"/>
        <v>7000</v>
      </c>
      <c r="H50" s="123">
        <v>0</v>
      </c>
      <c r="I50" s="123">
        <v>0</v>
      </c>
      <c r="J50" s="123">
        <v>0</v>
      </c>
      <c r="K50" s="123">
        <v>0</v>
      </c>
      <c r="L50" s="123">
        <v>7000</v>
      </c>
      <c r="M50" s="123">
        <v>0</v>
      </c>
      <c r="N50" s="123">
        <v>0</v>
      </c>
      <c r="O50" s="123">
        <v>0</v>
      </c>
      <c r="P50" s="123">
        <v>0</v>
      </c>
      <c r="Q50" s="123">
        <v>0</v>
      </c>
      <c r="R50" s="123">
        <v>0</v>
      </c>
      <c r="S50" s="123">
        <v>0</v>
      </c>
      <c r="T50" s="123">
        <v>0</v>
      </c>
      <c r="U50" s="123">
        <v>0</v>
      </c>
      <c r="V50" s="126">
        <f t="shared" si="10"/>
        <v>0</v>
      </c>
      <c r="W50" s="123">
        <v>0</v>
      </c>
      <c r="X50" s="123">
        <v>0</v>
      </c>
      <c r="Y50" s="143">
        <f t="shared" si="14"/>
        <v>10000</v>
      </c>
      <c r="Z50" s="138">
        <v>0</v>
      </c>
      <c r="AA50" s="138">
        <v>0</v>
      </c>
      <c r="AB50" s="123">
        <v>0</v>
      </c>
      <c r="AC50" s="123">
        <v>10000</v>
      </c>
      <c r="AD50" s="123">
        <v>0</v>
      </c>
      <c r="AE50" s="123">
        <v>0</v>
      </c>
      <c r="AF50" s="123">
        <v>0</v>
      </c>
      <c r="AG50" s="123">
        <v>0</v>
      </c>
      <c r="AH50" s="143">
        <f t="shared" si="20"/>
        <v>10000</v>
      </c>
      <c r="AI50" s="138">
        <v>0</v>
      </c>
      <c r="AJ50" s="138">
        <v>0</v>
      </c>
      <c r="AK50" s="123">
        <v>0</v>
      </c>
      <c r="AL50" s="148">
        <v>10000</v>
      </c>
      <c r="AM50" s="123">
        <v>0</v>
      </c>
      <c r="AN50" s="123">
        <v>0</v>
      </c>
      <c r="AO50" s="123">
        <v>0</v>
      </c>
      <c r="AP50" s="123">
        <v>0</v>
      </c>
      <c r="AQ50" s="79"/>
      <c r="AR50" s="85"/>
    </row>
    <row r="51" spans="2:44" ht="15">
      <c r="B51" s="84" t="s">
        <v>186</v>
      </c>
      <c r="C51" s="129">
        <v>263</v>
      </c>
      <c r="D51" s="128">
        <v>244</v>
      </c>
      <c r="E51" s="129">
        <v>223</v>
      </c>
      <c r="F51" s="126">
        <f t="shared" si="24"/>
        <v>247629.86</v>
      </c>
      <c r="G51" s="126">
        <f t="shared" si="16"/>
        <v>247629.86</v>
      </c>
      <c r="H51" s="123">
        <v>0</v>
      </c>
      <c r="I51" s="123">
        <v>0</v>
      </c>
      <c r="J51" s="123">
        <v>0</v>
      </c>
      <c r="K51" s="123">
        <v>0</v>
      </c>
      <c r="L51" s="123">
        <v>247629.86</v>
      </c>
      <c r="M51" s="123">
        <v>0</v>
      </c>
      <c r="N51" s="123">
        <v>0</v>
      </c>
      <c r="O51" s="123">
        <v>0</v>
      </c>
      <c r="P51" s="123">
        <v>0</v>
      </c>
      <c r="Q51" s="123">
        <v>0</v>
      </c>
      <c r="R51" s="123">
        <v>0</v>
      </c>
      <c r="S51" s="123">
        <v>0</v>
      </c>
      <c r="T51" s="123">
        <v>0</v>
      </c>
      <c r="U51" s="123">
        <v>0</v>
      </c>
      <c r="V51" s="126">
        <f t="shared" si="10"/>
        <v>0</v>
      </c>
      <c r="W51" s="123">
        <v>0</v>
      </c>
      <c r="X51" s="123">
        <v>0</v>
      </c>
      <c r="Y51" s="143">
        <f t="shared" si="14"/>
        <v>247629.86</v>
      </c>
      <c r="Z51" s="138">
        <v>0</v>
      </c>
      <c r="AA51" s="138">
        <v>0</v>
      </c>
      <c r="AB51" s="123">
        <v>0</v>
      </c>
      <c r="AC51" s="123">
        <v>247629.86</v>
      </c>
      <c r="AD51" s="123">
        <v>0</v>
      </c>
      <c r="AE51" s="123">
        <v>0</v>
      </c>
      <c r="AF51" s="123">
        <v>0</v>
      </c>
      <c r="AG51" s="123">
        <v>0</v>
      </c>
      <c r="AH51" s="143">
        <f t="shared" si="20"/>
        <v>47629.86</v>
      </c>
      <c r="AI51" s="138">
        <v>0</v>
      </c>
      <c r="AJ51" s="138">
        <v>0</v>
      </c>
      <c r="AK51" s="123">
        <v>0</v>
      </c>
      <c r="AL51" s="148">
        <v>47629.86</v>
      </c>
      <c r="AM51" s="123">
        <v>0</v>
      </c>
      <c r="AN51" s="123">
        <v>0</v>
      </c>
      <c r="AO51" s="123">
        <v>0</v>
      </c>
      <c r="AP51" s="123">
        <v>0</v>
      </c>
      <c r="AQ51" s="79"/>
      <c r="AR51" s="85"/>
    </row>
    <row r="52" spans="2:44" ht="15">
      <c r="B52" s="84" t="s">
        <v>187</v>
      </c>
      <c r="C52" s="129">
        <v>264</v>
      </c>
      <c r="D52" s="128">
        <v>244</v>
      </c>
      <c r="E52" s="129">
        <v>224</v>
      </c>
      <c r="F52" s="126">
        <f t="shared" si="24"/>
        <v>0</v>
      </c>
      <c r="G52" s="126">
        <f t="shared" si="16"/>
        <v>0</v>
      </c>
      <c r="H52" s="123">
        <v>0</v>
      </c>
      <c r="I52" s="123">
        <v>0</v>
      </c>
      <c r="J52" s="123">
        <v>0</v>
      </c>
      <c r="K52" s="123">
        <v>0</v>
      </c>
      <c r="L52" s="123">
        <v>0</v>
      </c>
      <c r="M52" s="123">
        <v>0</v>
      </c>
      <c r="N52" s="123">
        <v>0</v>
      </c>
      <c r="O52" s="123">
        <v>0</v>
      </c>
      <c r="P52" s="123">
        <v>0</v>
      </c>
      <c r="Q52" s="123">
        <v>0</v>
      </c>
      <c r="R52" s="123">
        <v>0</v>
      </c>
      <c r="S52" s="123">
        <v>0</v>
      </c>
      <c r="T52" s="123">
        <v>0</v>
      </c>
      <c r="U52" s="123">
        <v>0</v>
      </c>
      <c r="V52" s="126">
        <f t="shared" si="10"/>
        <v>0</v>
      </c>
      <c r="W52" s="123">
        <v>0</v>
      </c>
      <c r="X52" s="123">
        <v>0</v>
      </c>
      <c r="Y52" s="143">
        <f t="shared" si="14"/>
        <v>0</v>
      </c>
      <c r="Z52" s="138">
        <v>0</v>
      </c>
      <c r="AA52" s="138">
        <v>0</v>
      </c>
      <c r="AB52" s="123">
        <v>0</v>
      </c>
      <c r="AC52" s="123">
        <v>0</v>
      </c>
      <c r="AD52" s="123">
        <v>0</v>
      </c>
      <c r="AE52" s="123">
        <v>0</v>
      </c>
      <c r="AF52" s="123">
        <v>0</v>
      </c>
      <c r="AG52" s="123">
        <v>0</v>
      </c>
      <c r="AH52" s="143">
        <f t="shared" si="20"/>
        <v>0</v>
      </c>
      <c r="AI52" s="138">
        <v>0</v>
      </c>
      <c r="AJ52" s="138">
        <v>0</v>
      </c>
      <c r="AK52" s="123">
        <v>0</v>
      </c>
      <c r="AL52" s="148">
        <v>0</v>
      </c>
      <c r="AM52" s="123">
        <v>0</v>
      </c>
      <c r="AN52" s="123">
        <v>0</v>
      </c>
      <c r="AO52" s="123">
        <v>0</v>
      </c>
      <c r="AP52" s="123">
        <v>0</v>
      </c>
      <c r="AQ52" s="79"/>
      <c r="AR52" s="85"/>
    </row>
    <row r="53" spans="2:44" ht="30">
      <c r="B53" s="84" t="s">
        <v>188</v>
      </c>
      <c r="C53" s="129">
        <v>265</v>
      </c>
      <c r="D53" s="128">
        <v>244</v>
      </c>
      <c r="E53" s="129">
        <v>225</v>
      </c>
      <c r="F53" s="126">
        <f t="shared" si="24"/>
        <v>205658.36</v>
      </c>
      <c r="G53" s="126">
        <f t="shared" si="16"/>
        <v>205658.36</v>
      </c>
      <c r="H53" s="123">
        <v>0</v>
      </c>
      <c r="I53" s="123">
        <v>0</v>
      </c>
      <c r="J53" s="123">
        <v>0</v>
      </c>
      <c r="K53" s="123">
        <v>0</v>
      </c>
      <c r="L53" s="123">
        <v>205658.36</v>
      </c>
      <c r="M53" s="123">
        <v>0</v>
      </c>
      <c r="N53" s="123">
        <v>0</v>
      </c>
      <c r="O53" s="123">
        <v>0</v>
      </c>
      <c r="P53" s="123">
        <v>0</v>
      </c>
      <c r="Q53" s="123">
        <v>0</v>
      </c>
      <c r="R53" s="123">
        <v>0</v>
      </c>
      <c r="S53" s="123">
        <v>0</v>
      </c>
      <c r="T53" s="123">
        <v>0</v>
      </c>
      <c r="U53" s="123">
        <v>0</v>
      </c>
      <c r="V53" s="126">
        <f t="shared" si="10"/>
        <v>0</v>
      </c>
      <c r="W53" s="123">
        <v>0</v>
      </c>
      <c r="X53" s="123">
        <v>0</v>
      </c>
      <c r="Y53" s="143">
        <f t="shared" si="14"/>
        <v>200679.36</v>
      </c>
      <c r="Z53" s="138">
        <v>0</v>
      </c>
      <c r="AA53" s="138">
        <v>0</v>
      </c>
      <c r="AB53" s="123">
        <v>0</v>
      </c>
      <c r="AC53" s="123">
        <v>200679.36</v>
      </c>
      <c r="AD53" s="123">
        <v>0</v>
      </c>
      <c r="AE53" s="123">
        <v>0</v>
      </c>
      <c r="AF53" s="123">
        <v>0</v>
      </c>
      <c r="AG53" s="123">
        <v>0</v>
      </c>
      <c r="AH53" s="143">
        <f t="shared" si="20"/>
        <v>200679.36</v>
      </c>
      <c r="AI53" s="138">
        <v>0</v>
      </c>
      <c r="AJ53" s="138">
        <v>0</v>
      </c>
      <c r="AK53" s="123">
        <v>0</v>
      </c>
      <c r="AL53" s="148">
        <v>200679.36</v>
      </c>
      <c r="AM53" s="123">
        <v>0</v>
      </c>
      <c r="AN53" s="123">
        <v>0</v>
      </c>
      <c r="AO53" s="123">
        <v>0</v>
      </c>
      <c r="AP53" s="123">
        <v>0</v>
      </c>
      <c r="AQ53" s="79"/>
      <c r="AR53" s="85"/>
    </row>
    <row r="54" spans="2:44" ht="15">
      <c r="B54" s="84" t="s">
        <v>189</v>
      </c>
      <c r="C54" s="129">
        <v>266</v>
      </c>
      <c r="D54" s="86">
        <v>244</v>
      </c>
      <c r="E54" s="84">
        <v>226</v>
      </c>
      <c r="F54" s="126">
        <f t="shared" si="24"/>
        <v>197483</v>
      </c>
      <c r="G54" s="126">
        <f t="shared" si="16"/>
        <v>197483</v>
      </c>
      <c r="H54" s="123">
        <v>16735</v>
      </c>
      <c r="I54" s="123">
        <v>4400</v>
      </c>
      <c r="J54" s="123">
        <v>0</v>
      </c>
      <c r="K54" s="123">
        <v>0</v>
      </c>
      <c r="L54" s="123">
        <v>176348</v>
      </c>
      <c r="M54" s="123">
        <v>0</v>
      </c>
      <c r="N54" s="123">
        <v>0</v>
      </c>
      <c r="O54" s="123">
        <v>0</v>
      </c>
      <c r="P54" s="123">
        <v>0</v>
      </c>
      <c r="Q54" s="123">
        <v>0</v>
      </c>
      <c r="R54" s="123">
        <v>0</v>
      </c>
      <c r="S54" s="123">
        <v>0</v>
      </c>
      <c r="T54" s="123">
        <v>0</v>
      </c>
      <c r="U54" s="123">
        <v>0</v>
      </c>
      <c r="V54" s="126">
        <f t="shared" si="10"/>
        <v>0</v>
      </c>
      <c r="W54" s="123">
        <v>0</v>
      </c>
      <c r="X54" s="130">
        <v>0</v>
      </c>
      <c r="Y54" s="143">
        <f t="shared" si="14"/>
        <v>247483</v>
      </c>
      <c r="Z54" s="138">
        <v>16735</v>
      </c>
      <c r="AA54" s="138">
        <v>4400</v>
      </c>
      <c r="AB54" s="123">
        <v>0</v>
      </c>
      <c r="AC54" s="123">
        <v>226348</v>
      </c>
      <c r="AD54" s="123">
        <v>0</v>
      </c>
      <c r="AE54" s="123">
        <v>0</v>
      </c>
      <c r="AF54" s="123">
        <v>0</v>
      </c>
      <c r="AG54" s="123">
        <v>0</v>
      </c>
      <c r="AH54" s="143">
        <f t="shared" si="20"/>
        <v>247483</v>
      </c>
      <c r="AI54" s="138">
        <v>16735</v>
      </c>
      <c r="AJ54" s="138">
        <v>4400</v>
      </c>
      <c r="AK54" s="123">
        <v>0</v>
      </c>
      <c r="AL54" s="148">
        <v>226348</v>
      </c>
      <c r="AM54" s="123">
        <v>0</v>
      </c>
      <c r="AN54" s="123">
        <v>0</v>
      </c>
      <c r="AO54" s="123">
        <v>0</v>
      </c>
      <c r="AP54" s="123">
        <v>0</v>
      </c>
      <c r="AQ54" s="79"/>
      <c r="AR54" s="85"/>
    </row>
    <row r="55" spans="2:44" ht="45">
      <c r="B55" s="84" t="s">
        <v>190</v>
      </c>
      <c r="C55" s="129">
        <v>267</v>
      </c>
      <c r="D55" s="86">
        <v>244</v>
      </c>
      <c r="E55" s="84">
        <v>290</v>
      </c>
      <c r="F55" s="126">
        <f t="shared" si="24"/>
        <v>24000</v>
      </c>
      <c r="G55" s="126">
        <f t="shared" si="16"/>
        <v>24000</v>
      </c>
      <c r="H55" s="123">
        <v>0</v>
      </c>
      <c r="I55" s="123">
        <v>0</v>
      </c>
      <c r="J55" s="123">
        <v>0</v>
      </c>
      <c r="K55" s="123">
        <v>0</v>
      </c>
      <c r="L55" s="123">
        <v>24000</v>
      </c>
      <c r="M55" s="123">
        <v>0</v>
      </c>
      <c r="N55" s="123">
        <v>0</v>
      </c>
      <c r="O55" s="123">
        <v>0</v>
      </c>
      <c r="P55" s="123">
        <v>0</v>
      </c>
      <c r="Q55" s="123">
        <v>0</v>
      </c>
      <c r="R55" s="123">
        <v>0</v>
      </c>
      <c r="S55" s="123">
        <v>0</v>
      </c>
      <c r="T55" s="123">
        <v>0</v>
      </c>
      <c r="U55" s="123">
        <v>0</v>
      </c>
      <c r="V55" s="126">
        <f t="shared" si="10"/>
        <v>0</v>
      </c>
      <c r="W55" s="123">
        <v>0</v>
      </c>
      <c r="X55" s="130">
        <v>0</v>
      </c>
      <c r="Y55" s="143">
        <f t="shared" si="14"/>
        <v>37500</v>
      </c>
      <c r="Z55" s="138">
        <v>0</v>
      </c>
      <c r="AA55" s="138">
        <v>0</v>
      </c>
      <c r="AB55" s="123">
        <v>0</v>
      </c>
      <c r="AC55" s="123">
        <v>37500</v>
      </c>
      <c r="AD55" s="123">
        <v>0</v>
      </c>
      <c r="AE55" s="123">
        <v>0</v>
      </c>
      <c r="AF55" s="123">
        <v>0</v>
      </c>
      <c r="AG55" s="123">
        <v>0</v>
      </c>
      <c r="AH55" s="143">
        <f t="shared" si="20"/>
        <v>37500</v>
      </c>
      <c r="AI55" s="138">
        <v>0</v>
      </c>
      <c r="AJ55" s="138">
        <v>0</v>
      </c>
      <c r="AK55" s="123">
        <v>0</v>
      </c>
      <c r="AL55" s="148">
        <v>37500</v>
      </c>
      <c r="AM55" s="123">
        <v>0</v>
      </c>
      <c r="AN55" s="123">
        <v>0</v>
      </c>
      <c r="AO55" s="123">
        <v>0</v>
      </c>
      <c r="AP55" s="123">
        <v>0</v>
      </c>
      <c r="AQ55" s="79"/>
      <c r="AR55" s="85"/>
    </row>
    <row r="56" spans="2:44" ht="30">
      <c r="B56" s="84" t="s">
        <v>191</v>
      </c>
      <c r="C56" s="129">
        <v>268</v>
      </c>
      <c r="D56" s="128">
        <v>244</v>
      </c>
      <c r="E56" s="129">
        <v>310</v>
      </c>
      <c r="F56" s="126">
        <f t="shared" si="24"/>
        <v>124888</v>
      </c>
      <c r="G56" s="126">
        <f t="shared" si="16"/>
        <v>124888</v>
      </c>
      <c r="H56" s="123">
        <v>124888</v>
      </c>
      <c r="I56" s="123">
        <v>0</v>
      </c>
      <c r="J56" s="123">
        <v>0</v>
      </c>
      <c r="K56" s="123">
        <v>0</v>
      </c>
      <c r="L56" s="123">
        <v>0</v>
      </c>
      <c r="M56" s="123">
        <v>0</v>
      </c>
      <c r="N56" s="123">
        <v>0</v>
      </c>
      <c r="O56" s="123">
        <v>0</v>
      </c>
      <c r="P56" s="123">
        <v>0</v>
      </c>
      <c r="Q56" s="123">
        <v>0</v>
      </c>
      <c r="R56" s="123">
        <v>0</v>
      </c>
      <c r="S56" s="123">
        <v>0</v>
      </c>
      <c r="T56" s="123">
        <v>0</v>
      </c>
      <c r="U56" s="123">
        <v>0</v>
      </c>
      <c r="V56" s="126">
        <f t="shared" si="10"/>
        <v>0</v>
      </c>
      <c r="W56" s="123">
        <v>0</v>
      </c>
      <c r="X56" s="123">
        <v>0</v>
      </c>
      <c r="Y56" s="143">
        <f t="shared" si="14"/>
        <v>124888</v>
      </c>
      <c r="Z56" s="138">
        <v>124888</v>
      </c>
      <c r="AA56" s="138">
        <v>0</v>
      </c>
      <c r="AB56" s="123">
        <v>0</v>
      </c>
      <c r="AC56" s="123">
        <v>0</v>
      </c>
      <c r="AD56" s="123">
        <v>0</v>
      </c>
      <c r="AE56" s="123">
        <v>0</v>
      </c>
      <c r="AF56" s="123">
        <v>0</v>
      </c>
      <c r="AG56" s="123">
        <v>0</v>
      </c>
      <c r="AH56" s="143">
        <f t="shared" si="20"/>
        <v>124888</v>
      </c>
      <c r="AI56" s="138">
        <v>124888</v>
      </c>
      <c r="AJ56" s="138">
        <v>0</v>
      </c>
      <c r="AK56" s="123">
        <v>0</v>
      </c>
      <c r="AL56" s="148">
        <v>0</v>
      </c>
      <c r="AM56" s="123">
        <v>0</v>
      </c>
      <c r="AN56" s="123">
        <v>0</v>
      </c>
      <c r="AO56" s="123">
        <v>0</v>
      </c>
      <c r="AP56" s="123">
        <v>0</v>
      </c>
      <c r="AQ56" s="79"/>
      <c r="AR56" s="85"/>
    </row>
    <row r="57" spans="2:44" ht="30">
      <c r="B57" s="84" t="s">
        <v>192</v>
      </c>
      <c r="C57" s="129">
        <v>269</v>
      </c>
      <c r="D57" s="128">
        <v>244</v>
      </c>
      <c r="E57" s="129">
        <v>340</v>
      </c>
      <c r="F57" s="126">
        <f>G57+V57</f>
        <v>1606998.6400000001</v>
      </c>
      <c r="G57" s="126">
        <f>G59+G60+G61+G63+G62</f>
        <v>1128225.6400000001</v>
      </c>
      <c r="H57" s="126">
        <f>H59+H60+H61+H63</f>
        <v>0</v>
      </c>
      <c r="I57" s="126">
        <f>I59+I60+I61+I63</f>
        <v>5000</v>
      </c>
      <c r="J57" s="126">
        <f>J59+J60+J61+J63</f>
        <v>0</v>
      </c>
      <c r="K57" s="126">
        <f>K59+K60+K61+K63</f>
        <v>0</v>
      </c>
      <c r="L57" s="126">
        <f>L59+L60+L61+L63+L62</f>
        <v>1071834.6400000001</v>
      </c>
      <c r="M57" s="126">
        <f aca="true" t="shared" si="25" ref="M57:X57">M59+M60+M61+M63+M62</f>
        <v>0</v>
      </c>
      <c r="N57" s="126">
        <f t="shared" si="25"/>
        <v>0</v>
      </c>
      <c r="O57" s="126">
        <f t="shared" si="25"/>
        <v>5500</v>
      </c>
      <c r="P57" s="126">
        <f t="shared" si="25"/>
        <v>2021</v>
      </c>
      <c r="Q57" s="126">
        <f t="shared" si="25"/>
        <v>43870</v>
      </c>
      <c r="R57" s="126">
        <f t="shared" si="25"/>
        <v>0</v>
      </c>
      <c r="S57" s="126">
        <f t="shared" si="25"/>
        <v>0</v>
      </c>
      <c r="T57" s="126">
        <f t="shared" si="25"/>
        <v>0</v>
      </c>
      <c r="U57" s="126">
        <f t="shared" si="25"/>
        <v>0</v>
      </c>
      <c r="V57" s="126">
        <f t="shared" si="25"/>
        <v>478773</v>
      </c>
      <c r="W57" s="126">
        <f t="shared" si="25"/>
        <v>478773</v>
      </c>
      <c r="X57" s="126">
        <f t="shared" si="25"/>
        <v>0</v>
      </c>
      <c r="Y57" s="143">
        <f t="shared" si="14"/>
        <v>64522</v>
      </c>
      <c r="Z57" s="137">
        <f>Z59+Z60+Z61+Z63</f>
        <v>0</v>
      </c>
      <c r="AA57" s="137">
        <f>AA59+AA60+AA61+AA63</f>
        <v>5000</v>
      </c>
      <c r="AB57" s="126">
        <f>AB59+AB60+AB61+AB63</f>
        <v>0</v>
      </c>
      <c r="AC57" s="126">
        <f>AC59+AC60+AC61+AC63+AC62</f>
        <v>10152</v>
      </c>
      <c r="AD57" s="126">
        <f>AD59+AD60+AD61+AD63+AD62</f>
        <v>0</v>
      </c>
      <c r="AE57" s="126">
        <f>AE59+AE60+AE61+AE63+AE62</f>
        <v>0</v>
      </c>
      <c r="AF57" s="126">
        <f>AF59+AF60+AF61+AF63+AF62</f>
        <v>5500</v>
      </c>
      <c r="AG57" s="126">
        <f>AG59+AG60+AG61+AG63+AG62</f>
        <v>43870</v>
      </c>
      <c r="AH57" s="143">
        <f t="shared" si="20"/>
        <v>64522</v>
      </c>
      <c r="AI57" s="137">
        <f>AI59+AI60+AI61+AI63</f>
        <v>0</v>
      </c>
      <c r="AJ57" s="137">
        <f>AJ59+AJ60+AJ61+AJ63</f>
        <v>5000</v>
      </c>
      <c r="AK57" s="126">
        <f aca="true" t="shared" si="26" ref="AK57:AP57">AK59+AK60+AK61+AK63+AK62</f>
        <v>0</v>
      </c>
      <c r="AL57" s="149">
        <f>AL59+AL60+AL61+AL63+AL62</f>
        <v>10152</v>
      </c>
      <c r="AM57" s="126">
        <f t="shared" si="26"/>
        <v>0</v>
      </c>
      <c r="AN57" s="126">
        <f t="shared" si="26"/>
        <v>0</v>
      </c>
      <c r="AO57" s="126">
        <f t="shared" si="26"/>
        <v>5500</v>
      </c>
      <c r="AP57" s="126">
        <f t="shared" si="26"/>
        <v>43870</v>
      </c>
      <c r="AQ57" s="79"/>
      <c r="AR57" s="85"/>
    </row>
    <row r="58" spans="2:44" ht="15">
      <c r="B58" s="81" t="s">
        <v>67</v>
      </c>
      <c r="C58" s="129"/>
      <c r="D58" s="128"/>
      <c r="E58" s="129"/>
      <c r="F58" s="126"/>
      <c r="G58" s="126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6">
        <f t="shared" si="10"/>
        <v>0</v>
      </c>
      <c r="W58" s="123"/>
      <c r="X58" s="123"/>
      <c r="Y58" s="143"/>
      <c r="Z58" s="138"/>
      <c r="AA58" s="138"/>
      <c r="AB58" s="123"/>
      <c r="AC58" s="123"/>
      <c r="AD58" s="123"/>
      <c r="AE58" s="123"/>
      <c r="AF58" s="123"/>
      <c r="AG58" s="123"/>
      <c r="AH58" s="143"/>
      <c r="AI58" s="138"/>
      <c r="AJ58" s="138"/>
      <c r="AK58" s="123"/>
      <c r="AL58" s="148"/>
      <c r="AM58" s="123"/>
      <c r="AN58" s="123"/>
      <c r="AO58" s="123"/>
      <c r="AP58" s="123"/>
      <c r="AQ58" s="79"/>
      <c r="AR58" s="85"/>
    </row>
    <row r="59" spans="2:44" ht="30">
      <c r="B59" s="81" t="s">
        <v>193</v>
      </c>
      <c r="C59" s="129">
        <v>269</v>
      </c>
      <c r="D59" s="128">
        <v>244</v>
      </c>
      <c r="E59" s="129">
        <v>340</v>
      </c>
      <c r="F59" s="126">
        <f>G59+V59</f>
        <v>705591</v>
      </c>
      <c r="G59" s="126">
        <f>H59+L59+Q59+R59+S59+T59+U59+I59+J59+K59+M59+N59+O59+P59</f>
        <v>226818</v>
      </c>
      <c r="H59" s="123">
        <v>0</v>
      </c>
      <c r="I59" s="123">
        <v>0</v>
      </c>
      <c r="J59" s="123">
        <v>0</v>
      </c>
      <c r="K59" s="123">
        <v>0</v>
      </c>
      <c r="L59" s="123">
        <v>182948</v>
      </c>
      <c r="M59" s="123">
        <v>0</v>
      </c>
      <c r="N59" s="123">
        <v>0</v>
      </c>
      <c r="O59" s="123">
        <v>0</v>
      </c>
      <c r="P59" s="123">
        <v>0</v>
      </c>
      <c r="Q59" s="123">
        <v>43870</v>
      </c>
      <c r="R59" s="123">
        <v>0</v>
      </c>
      <c r="S59" s="123">
        <v>0</v>
      </c>
      <c r="T59" s="123">
        <v>0</v>
      </c>
      <c r="U59" s="123">
        <v>0</v>
      </c>
      <c r="V59" s="126">
        <f t="shared" si="10"/>
        <v>478773</v>
      </c>
      <c r="W59" s="123">
        <v>478773</v>
      </c>
      <c r="X59" s="123">
        <v>0</v>
      </c>
      <c r="Y59" s="143">
        <f t="shared" si="14"/>
        <v>43870</v>
      </c>
      <c r="Z59" s="138">
        <v>0</v>
      </c>
      <c r="AA59" s="138">
        <v>0</v>
      </c>
      <c r="AB59" s="123">
        <v>0</v>
      </c>
      <c r="AC59" s="123">
        <v>0</v>
      </c>
      <c r="AD59" s="123">
        <v>0</v>
      </c>
      <c r="AE59" s="123">
        <v>0</v>
      </c>
      <c r="AF59" s="123">
        <v>0</v>
      </c>
      <c r="AG59" s="123">
        <v>43870</v>
      </c>
      <c r="AH59" s="143">
        <f t="shared" si="20"/>
        <v>43870</v>
      </c>
      <c r="AI59" s="138">
        <v>0</v>
      </c>
      <c r="AJ59" s="138">
        <v>0</v>
      </c>
      <c r="AK59" s="123">
        <v>0</v>
      </c>
      <c r="AL59" s="148">
        <v>0</v>
      </c>
      <c r="AM59" s="123">
        <v>0</v>
      </c>
      <c r="AN59" s="123">
        <v>0</v>
      </c>
      <c r="AO59" s="123">
        <v>0</v>
      </c>
      <c r="AP59" s="123">
        <v>43870</v>
      </c>
      <c r="AQ59" s="79"/>
      <c r="AR59" s="85"/>
    </row>
    <row r="60" spans="2:44" ht="30">
      <c r="B60" s="81" t="s">
        <v>194</v>
      </c>
      <c r="C60" s="129">
        <v>269</v>
      </c>
      <c r="D60" s="128">
        <v>244</v>
      </c>
      <c r="E60" s="129">
        <v>340</v>
      </c>
      <c r="F60" s="126">
        <f>G60+V60</f>
        <v>164901</v>
      </c>
      <c r="G60" s="126">
        <f t="shared" si="16"/>
        <v>164901</v>
      </c>
      <c r="H60" s="123">
        <v>0</v>
      </c>
      <c r="I60" s="123">
        <v>5000</v>
      </c>
      <c r="J60" s="123">
        <v>0</v>
      </c>
      <c r="K60" s="123">
        <v>0</v>
      </c>
      <c r="L60" s="123">
        <v>152380</v>
      </c>
      <c r="M60" s="123">
        <v>0</v>
      </c>
      <c r="N60" s="123">
        <v>0</v>
      </c>
      <c r="O60" s="123">
        <v>5500</v>
      </c>
      <c r="P60" s="123">
        <v>2021</v>
      </c>
      <c r="Q60" s="123">
        <v>0</v>
      </c>
      <c r="R60" s="123">
        <v>0</v>
      </c>
      <c r="S60" s="123">
        <v>0</v>
      </c>
      <c r="T60" s="123">
        <v>0</v>
      </c>
      <c r="U60" s="123">
        <v>0</v>
      </c>
      <c r="V60" s="126">
        <f t="shared" si="10"/>
        <v>0</v>
      </c>
      <c r="W60" s="123">
        <v>0</v>
      </c>
      <c r="X60" s="123">
        <v>0</v>
      </c>
      <c r="Y60" s="143">
        <f t="shared" si="14"/>
        <v>10500</v>
      </c>
      <c r="Z60" s="138">
        <v>0</v>
      </c>
      <c r="AA60" s="138">
        <v>5000</v>
      </c>
      <c r="AB60" s="123">
        <v>0</v>
      </c>
      <c r="AC60" s="123">
        <v>0</v>
      </c>
      <c r="AD60" s="123">
        <v>0</v>
      </c>
      <c r="AE60" s="123">
        <v>0</v>
      </c>
      <c r="AF60" s="123">
        <v>5500</v>
      </c>
      <c r="AG60" s="123">
        <v>0</v>
      </c>
      <c r="AH60" s="143">
        <f t="shared" si="20"/>
        <v>10500</v>
      </c>
      <c r="AI60" s="138">
        <v>0</v>
      </c>
      <c r="AJ60" s="138">
        <v>5000</v>
      </c>
      <c r="AK60" s="123">
        <v>0</v>
      </c>
      <c r="AL60" s="148">
        <v>0</v>
      </c>
      <c r="AM60" s="123">
        <v>0</v>
      </c>
      <c r="AN60" s="123">
        <v>0</v>
      </c>
      <c r="AO60" s="123">
        <v>5500</v>
      </c>
      <c r="AP60" s="123">
        <v>0</v>
      </c>
      <c r="AQ60" s="79"/>
      <c r="AR60" s="85"/>
    </row>
    <row r="61" spans="2:44" ht="15">
      <c r="B61" s="81" t="s">
        <v>195</v>
      </c>
      <c r="C61" s="129">
        <v>269</v>
      </c>
      <c r="D61" s="128">
        <v>244</v>
      </c>
      <c r="E61" s="129">
        <v>340</v>
      </c>
      <c r="F61" s="126">
        <f>G61+V61+S61</f>
        <v>220214.64</v>
      </c>
      <c r="G61" s="126">
        <f t="shared" si="16"/>
        <v>220214.64</v>
      </c>
      <c r="H61" s="123">
        <v>0</v>
      </c>
      <c r="I61" s="123">
        <v>0</v>
      </c>
      <c r="J61" s="123">
        <v>0</v>
      </c>
      <c r="K61" s="123">
        <v>0</v>
      </c>
      <c r="L61" s="123">
        <v>220214.64</v>
      </c>
      <c r="M61" s="123">
        <v>0</v>
      </c>
      <c r="N61" s="123">
        <v>0</v>
      </c>
      <c r="O61" s="123">
        <v>0</v>
      </c>
      <c r="P61" s="123">
        <v>0</v>
      </c>
      <c r="Q61" s="123">
        <v>0</v>
      </c>
      <c r="R61" s="123">
        <v>0</v>
      </c>
      <c r="S61" s="123">
        <v>0</v>
      </c>
      <c r="T61" s="123">
        <v>0</v>
      </c>
      <c r="U61" s="123">
        <v>0</v>
      </c>
      <c r="V61" s="126">
        <f t="shared" si="10"/>
        <v>0</v>
      </c>
      <c r="W61" s="123">
        <v>0</v>
      </c>
      <c r="X61" s="123">
        <v>0</v>
      </c>
      <c r="Y61" s="143">
        <f t="shared" si="14"/>
        <v>0</v>
      </c>
      <c r="Z61" s="138">
        <v>0</v>
      </c>
      <c r="AA61" s="138">
        <v>0</v>
      </c>
      <c r="AB61" s="123">
        <v>0</v>
      </c>
      <c r="AC61" s="123">
        <v>0</v>
      </c>
      <c r="AD61" s="123">
        <v>0</v>
      </c>
      <c r="AE61" s="123">
        <v>0</v>
      </c>
      <c r="AF61" s="123">
        <v>0</v>
      </c>
      <c r="AG61" s="123">
        <v>0</v>
      </c>
      <c r="AH61" s="143">
        <f t="shared" si="20"/>
        <v>0</v>
      </c>
      <c r="AI61" s="138">
        <v>0</v>
      </c>
      <c r="AJ61" s="138">
        <v>0</v>
      </c>
      <c r="AK61" s="123">
        <v>0</v>
      </c>
      <c r="AL61" s="148">
        <v>0</v>
      </c>
      <c r="AM61" s="123">
        <v>0</v>
      </c>
      <c r="AN61" s="123">
        <v>0</v>
      </c>
      <c r="AO61" s="123">
        <v>0</v>
      </c>
      <c r="AP61" s="123">
        <v>0</v>
      </c>
      <c r="AQ61" s="79"/>
      <c r="AR61" s="85"/>
    </row>
    <row r="62" spans="2:44" ht="15">
      <c r="B62" s="81" t="s">
        <v>317</v>
      </c>
      <c r="C62" s="129">
        <v>269</v>
      </c>
      <c r="D62" s="128">
        <v>244</v>
      </c>
      <c r="E62" s="129">
        <v>340</v>
      </c>
      <c r="F62" s="126">
        <f>G62+V62+S62</f>
        <v>506140</v>
      </c>
      <c r="G62" s="126">
        <f t="shared" si="16"/>
        <v>506140</v>
      </c>
      <c r="H62" s="123">
        <v>0</v>
      </c>
      <c r="I62" s="123">
        <v>0</v>
      </c>
      <c r="J62" s="123">
        <v>0</v>
      </c>
      <c r="K62" s="123">
        <v>0</v>
      </c>
      <c r="L62" s="123">
        <v>506140</v>
      </c>
      <c r="M62" s="123">
        <v>0</v>
      </c>
      <c r="N62" s="123">
        <v>0</v>
      </c>
      <c r="O62" s="123">
        <v>0</v>
      </c>
      <c r="P62" s="123">
        <v>0</v>
      </c>
      <c r="Q62" s="123">
        <v>0</v>
      </c>
      <c r="R62" s="123">
        <v>0</v>
      </c>
      <c r="S62" s="123">
        <v>0</v>
      </c>
      <c r="T62" s="123">
        <v>0</v>
      </c>
      <c r="U62" s="123">
        <v>0</v>
      </c>
      <c r="V62" s="126">
        <f t="shared" si="10"/>
        <v>0</v>
      </c>
      <c r="W62" s="123">
        <v>0</v>
      </c>
      <c r="X62" s="123">
        <v>0</v>
      </c>
      <c r="Y62" s="143">
        <f t="shared" si="14"/>
        <v>0</v>
      </c>
      <c r="Z62" s="138">
        <v>0</v>
      </c>
      <c r="AA62" s="138">
        <v>0</v>
      </c>
      <c r="AB62" s="123">
        <v>0</v>
      </c>
      <c r="AC62" s="123">
        <v>0</v>
      </c>
      <c r="AD62" s="123">
        <v>0</v>
      </c>
      <c r="AE62" s="123">
        <v>0</v>
      </c>
      <c r="AF62" s="123">
        <v>0</v>
      </c>
      <c r="AG62" s="123">
        <v>0</v>
      </c>
      <c r="AH62" s="143">
        <f t="shared" si="20"/>
        <v>0</v>
      </c>
      <c r="AI62" s="138">
        <v>0</v>
      </c>
      <c r="AJ62" s="138">
        <v>0</v>
      </c>
      <c r="AK62" s="123">
        <v>0</v>
      </c>
      <c r="AL62" s="148">
        <v>0</v>
      </c>
      <c r="AM62" s="123">
        <v>0</v>
      </c>
      <c r="AN62" s="123">
        <v>0</v>
      </c>
      <c r="AO62" s="123">
        <v>0</v>
      </c>
      <c r="AP62" s="123">
        <v>0</v>
      </c>
      <c r="AQ62" s="79"/>
      <c r="AR62" s="85"/>
    </row>
    <row r="63" spans="2:44" ht="15">
      <c r="B63" s="81" t="s">
        <v>318</v>
      </c>
      <c r="C63" s="129">
        <v>269</v>
      </c>
      <c r="D63" s="128">
        <v>244</v>
      </c>
      <c r="E63" s="129">
        <v>340</v>
      </c>
      <c r="F63" s="126">
        <f>G63+V63+S63</f>
        <v>10152</v>
      </c>
      <c r="G63" s="126">
        <f t="shared" si="16"/>
        <v>10152</v>
      </c>
      <c r="H63" s="123">
        <v>0</v>
      </c>
      <c r="I63" s="123">
        <v>0</v>
      </c>
      <c r="J63" s="123">
        <v>0</v>
      </c>
      <c r="K63" s="123">
        <v>0</v>
      </c>
      <c r="L63" s="123">
        <v>10152</v>
      </c>
      <c r="M63" s="123">
        <v>0</v>
      </c>
      <c r="N63" s="123">
        <v>0</v>
      </c>
      <c r="O63" s="123">
        <v>0</v>
      </c>
      <c r="P63" s="123">
        <v>0</v>
      </c>
      <c r="Q63" s="123">
        <v>0</v>
      </c>
      <c r="R63" s="123">
        <v>0</v>
      </c>
      <c r="S63" s="123">
        <v>0</v>
      </c>
      <c r="T63" s="123">
        <v>0</v>
      </c>
      <c r="U63" s="123">
        <v>0</v>
      </c>
      <c r="V63" s="126">
        <f t="shared" si="10"/>
        <v>0</v>
      </c>
      <c r="W63" s="123">
        <v>0</v>
      </c>
      <c r="X63" s="123">
        <v>0</v>
      </c>
      <c r="Y63" s="143">
        <f t="shared" si="14"/>
        <v>10152</v>
      </c>
      <c r="Z63" s="138">
        <v>0</v>
      </c>
      <c r="AA63" s="138">
        <v>0</v>
      </c>
      <c r="AB63" s="123">
        <v>0</v>
      </c>
      <c r="AC63" s="123">
        <v>10152</v>
      </c>
      <c r="AD63" s="123">
        <v>0</v>
      </c>
      <c r="AE63" s="123">
        <v>0</v>
      </c>
      <c r="AF63" s="123">
        <v>0</v>
      </c>
      <c r="AG63" s="123">
        <v>0</v>
      </c>
      <c r="AH63" s="143">
        <f t="shared" si="20"/>
        <v>10152</v>
      </c>
      <c r="AI63" s="138">
        <v>0</v>
      </c>
      <c r="AJ63" s="138">
        <v>0</v>
      </c>
      <c r="AK63" s="123">
        <v>0</v>
      </c>
      <c r="AL63" s="148">
        <v>10152</v>
      </c>
      <c r="AM63" s="123">
        <v>0</v>
      </c>
      <c r="AN63" s="123">
        <v>0</v>
      </c>
      <c r="AO63" s="123">
        <v>0</v>
      </c>
      <c r="AP63" s="123">
        <v>0</v>
      </c>
      <c r="AQ63" s="79"/>
      <c r="AR63" s="85"/>
    </row>
    <row r="64" spans="2:44" ht="30">
      <c r="B64" s="84" t="s">
        <v>196</v>
      </c>
      <c r="C64" s="129">
        <v>300</v>
      </c>
      <c r="D64" s="128" t="s">
        <v>162</v>
      </c>
      <c r="E64" s="127" t="s">
        <v>162</v>
      </c>
      <c r="F64" s="126"/>
      <c r="G64" s="126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6"/>
      <c r="W64" s="123"/>
      <c r="X64" s="123"/>
      <c r="Y64" s="143"/>
      <c r="Z64" s="82"/>
      <c r="AA64" s="123"/>
      <c r="AB64" s="82"/>
      <c r="AC64" s="82"/>
      <c r="AD64" s="82"/>
      <c r="AE64" s="82"/>
      <c r="AF64" s="82"/>
      <c r="AG64" s="82"/>
      <c r="AH64" s="143"/>
      <c r="AI64" s="82"/>
      <c r="AJ64" s="123"/>
      <c r="AK64" s="123"/>
      <c r="AL64" s="82"/>
      <c r="AM64" s="82"/>
      <c r="AN64" s="82"/>
      <c r="AO64" s="82"/>
      <c r="AP64" s="83"/>
      <c r="AQ64" s="79"/>
      <c r="AR64" s="85"/>
    </row>
    <row r="65" spans="2:44" ht="15">
      <c r="B65" s="81" t="s">
        <v>67</v>
      </c>
      <c r="C65" s="211">
        <v>310</v>
      </c>
      <c r="D65" s="212"/>
      <c r="E65" s="211"/>
      <c r="F65" s="213"/>
      <c r="G65" s="214"/>
      <c r="H65" s="202"/>
      <c r="I65" s="202"/>
      <c r="J65" s="202"/>
      <c r="K65" s="202"/>
      <c r="L65" s="207"/>
      <c r="M65" s="207"/>
      <c r="N65" s="207"/>
      <c r="O65" s="207"/>
      <c r="P65" s="121"/>
      <c r="Q65" s="207"/>
      <c r="R65" s="207"/>
      <c r="S65" s="207"/>
      <c r="T65" s="207"/>
      <c r="U65" s="207"/>
      <c r="V65" s="205"/>
      <c r="W65" s="207"/>
      <c r="X65" s="207"/>
      <c r="Y65" s="209"/>
      <c r="Z65" s="200"/>
      <c r="AA65" s="207"/>
      <c r="AB65" s="200"/>
      <c r="AC65" s="200"/>
      <c r="AD65" s="200"/>
      <c r="AE65" s="200"/>
      <c r="AF65" s="200"/>
      <c r="AG65" s="200"/>
      <c r="AH65" s="199"/>
      <c r="AI65" s="200"/>
      <c r="AJ65" s="202"/>
      <c r="AK65" s="202"/>
      <c r="AL65" s="124"/>
      <c r="AM65" s="124"/>
      <c r="AN65" s="124"/>
      <c r="AO65" s="124"/>
      <c r="AP65" s="203"/>
      <c r="AQ65" s="79"/>
      <c r="AR65" s="85"/>
    </row>
    <row r="66" spans="2:44" ht="30">
      <c r="B66" s="84" t="s">
        <v>197</v>
      </c>
      <c r="C66" s="211"/>
      <c r="D66" s="212"/>
      <c r="E66" s="211"/>
      <c r="F66" s="213"/>
      <c r="G66" s="215"/>
      <c r="H66" s="202"/>
      <c r="I66" s="202"/>
      <c r="J66" s="202"/>
      <c r="K66" s="202"/>
      <c r="L66" s="208"/>
      <c r="M66" s="208"/>
      <c r="N66" s="208"/>
      <c r="O66" s="208"/>
      <c r="P66" s="122"/>
      <c r="Q66" s="208"/>
      <c r="R66" s="208"/>
      <c r="S66" s="208"/>
      <c r="T66" s="208"/>
      <c r="U66" s="208"/>
      <c r="V66" s="206"/>
      <c r="W66" s="208"/>
      <c r="X66" s="208"/>
      <c r="Y66" s="210"/>
      <c r="Z66" s="201"/>
      <c r="AA66" s="208"/>
      <c r="AB66" s="201"/>
      <c r="AC66" s="201"/>
      <c r="AD66" s="201"/>
      <c r="AE66" s="201"/>
      <c r="AF66" s="201"/>
      <c r="AG66" s="201"/>
      <c r="AH66" s="199"/>
      <c r="AI66" s="201"/>
      <c r="AJ66" s="202"/>
      <c r="AK66" s="202"/>
      <c r="AL66" s="125"/>
      <c r="AM66" s="125"/>
      <c r="AN66" s="125"/>
      <c r="AO66" s="125"/>
      <c r="AP66" s="204"/>
      <c r="AQ66" s="79"/>
      <c r="AR66" s="85"/>
    </row>
    <row r="67" spans="2:44" ht="15">
      <c r="B67" s="84" t="s">
        <v>198</v>
      </c>
      <c r="C67" s="129">
        <v>320</v>
      </c>
      <c r="D67" s="128">
        <v>611</v>
      </c>
      <c r="E67" s="129"/>
      <c r="F67" s="126"/>
      <c r="G67" s="126"/>
      <c r="H67" s="126"/>
      <c r="I67" s="126"/>
      <c r="J67" s="126"/>
      <c r="K67" s="126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6"/>
      <c r="W67" s="126"/>
      <c r="X67" s="123"/>
      <c r="Y67" s="143"/>
      <c r="Z67" s="82"/>
      <c r="AA67" s="126"/>
      <c r="AB67" s="82"/>
      <c r="AC67" s="82"/>
      <c r="AD67" s="82"/>
      <c r="AE67" s="82"/>
      <c r="AF67" s="82"/>
      <c r="AG67" s="82"/>
      <c r="AH67" s="143"/>
      <c r="AI67" s="82"/>
      <c r="AJ67" s="126"/>
      <c r="AK67" s="126"/>
      <c r="AL67" s="82"/>
      <c r="AM67" s="82"/>
      <c r="AN67" s="82"/>
      <c r="AO67" s="82"/>
      <c r="AP67" s="83"/>
      <c r="AQ67" s="79"/>
      <c r="AR67" s="85"/>
    </row>
    <row r="68" spans="2:44" ht="30">
      <c r="B68" s="84" t="s">
        <v>199</v>
      </c>
      <c r="C68" s="129">
        <v>400</v>
      </c>
      <c r="D68" s="128"/>
      <c r="E68" s="129"/>
      <c r="F68" s="126"/>
      <c r="G68" s="126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6"/>
      <c r="W68" s="123"/>
      <c r="X68" s="123"/>
      <c r="Y68" s="143"/>
      <c r="Z68" s="82"/>
      <c r="AA68" s="123"/>
      <c r="AB68" s="82"/>
      <c r="AC68" s="82"/>
      <c r="AD68" s="82"/>
      <c r="AE68" s="82"/>
      <c r="AF68" s="82"/>
      <c r="AG68" s="82"/>
      <c r="AH68" s="143"/>
      <c r="AI68" s="82"/>
      <c r="AJ68" s="123"/>
      <c r="AK68" s="123"/>
      <c r="AL68" s="82"/>
      <c r="AM68" s="82"/>
      <c r="AN68" s="82"/>
      <c r="AO68" s="82"/>
      <c r="AP68" s="83"/>
      <c r="AQ68" s="79"/>
      <c r="AR68" s="85"/>
    </row>
    <row r="69" spans="2:44" ht="15">
      <c r="B69" s="81" t="s">
        <v>67</v>
      </c>
      <c r="C69" s="211">
        <v>410</v>
      </c>
      <c r="D69" s="212"/>
      <c r="E69" s="211"/>
      <c r="F69" s="213"/>
      <c r="G69" s="214"/>
      <c r="H69" s="202"/>
      <c r="I69" s="202"/>
      <c r="J69" s="202"/>
      <c r="K69" s="202"/>
      <c r="L69" s="207"/>
      <c r="M69" s="207"/>
      <c r="N69" s="207"/>
      <c r="O69" s="207"/>
      <c r="P69" s="121"/>
      <c r="Q69" s="207"/>
      <c r="R69" s="207"/>
      <c r="S69" s="207"/>
      <c r="T69" s="207"/>
      <c r="U69" s="207"/>
      <c r="V69" s="205"/>
      <c r="W69" s="207"/>
      <c r="X69" s="207"/>
      <c r="Y69" s="209"/>
      <c r="Z69" s="200"/>
      <c r="AA69" s="207"/>
      <c r="AB69" s="200"/>
      <c r="AC69" s="200"/>
      <c r="AD69" s="200"/>
      <c r="AE69" s="200"/>
      <c r="AF69" s="200"/>
      <c r="AG69" s="200"/>
      <c r="AH69" s="199"/>
      <c r="AI69" s="200"/>
      <c r="AJ69" s="202"/>
      <c r="AK69" s="202"/>
      <c r="AL69" s="124"/>
      <c r="AM69" s="124"/>
      <c r="AN69" s="124"/>
      <c r="AO69" s="124"/>
      <c r="AP69" s="203"/>
      <c r="AQ69" s="79"/>
      <c r="AR69" s="85"/>
    </row>
    <row r="70" spans="2:44" ht="30">
      <c r="B70" s="84" t="s">
        <v>200</v>
      </c>
      <c r="C70" s="211"/>
      <c r="D70" s="212"/>
      <c r="E70" s="211"/>
      <c r="F70" s="213"/>
      <c r="G70" s="215"/>
      <c r="H70" s="202"/>
      <c r="I70" s="202"/>
      <c r="J70" s="202"/>
      <c r="K70" s="202"/>
      <c r="L70" s="208"/>
      <c r="M70" s="208"/>
      <c r="N70" s="208"/>
      <c r="O70" s="208"/>
      <c r="P70" s="122"/>
      <c r="Q70" s="208"/>
      <c r="R70" s="208"/>
      <c r="S70" s="208"/>
      <c r="T70" s="208"/>
      <c r="U70" s="208"/>
      <c r="V70" s="206"/>
      <c r="W70" s="208"/>
      <c r="X70" s="208"/>
      <c r="Y70" s="210"/>
      <c r="Z70" s="201"/>
      <c r="AA70" s="208"/>
      <c r="AB70" s="201"/>
      <c r="AC70" s="201"/>
      <c r="AD70" s="201"/>
      <c r="AE70" s="201"/>
      <c r="AF70" s="201"/>
      <c r="AG70" s="201"/>
      <c r="AH70" s="199"/>
      <c r="AI70" s="201"/>
      <c r="AJ70" s="202"/>
      <c r="AK70" s="202"/>
      <c r="AL70" s="125"/>
      <c r="AM70" s="125"/>
      <c r="AN70" s="125"/>
      <c r="AO70" s="125"/>
      <c r="AP70" s="204"/>
      <c r="AQ70" s="79"/>
      <c r="AR70" s="85"/>
    </row>
    <row r="71" spans="2:44" ht="15">
      <c r="B71" s="84" t="s">
        <v>201</v>
      </c>
      <c r="C71" s="129">
        <v>420</v>
      </c>
      <c r="D71" s="128"/>
      <c r="E71" s="129"/>
      <c r="F71" s="126"/>
      <c r="G71" s="126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6"/>
      <c r="W71" s="123"/>
      <c r="X71" s="123"/>
      <c r="Y71" s="143"/>
      <c r="Z71" s="82"/>
      <c r="AA71" s="123"/>
      <c r="AB71" s="82"/>
      <c r="AC71" s="82"/>
      <c r="AD71" s="82"/>
      <c r="AE71" s="82"/>
      <c r="AF71" s="82"/>
      <c r="AG71" s="82"/>
      <c r="AH71" s="143"/>
      <c r="AI71" s="82"/>
      <c r="AJ71" s="123"/>
      <c r="AK71" s="123"/>
      <c r="AL71" s="82"/>
      <c r="AM71" s="82"/>
      <c r="AN71" s="82"/>
      <c r="AO71" s="82"/>
      <c r="AP71" s="83"/>
      <c r="AQ71" s="79"/>
      <c r="AR71" s="85"/>
    </row>
    <row r="72" spans="2:44" ht="30">
      <c r="B72" s="84" t="s">
        <v>202</v>
      </c>
      <c r="C72" s="129">
        <v>500</v>
      </c>
      <c r="D72" s="128" t="s">
        <v>162</v>
      </c>
      <c r="E72" s="127" t="s">
        <v>162</v>
      </c>
      <c r="F72" s="126">
        <f>G72+V72</f>
        <v>29038</v>
      </c>
      <c r="G72" s="126">
        <f>H72+I72+J72+K72+L72+M72+N72+O72+P72+Q72+R72+S72+T72+U72</f>
        <v>265</v>
      </c>
      <c r="H72" s="123">
        <v>0</v>
      </c>
      <c r="I72" s="123">
        <v>0</v>
      </c>
      <c r="J72" s="123">
        <v>0</v>
      </c>
      <c r="K72" s="123">
        <v>0</v>
      </c>
      <c r="L72" s="123">
        <v>265</v>
      </c>
      <c r="M72" s="123">
        <v>0</v>
      </c>
      <c r="N72" s="123">
        <v>0</v>
      </c>
      <c r="O72" s="123">
        <v>0</v>
      </c>
      <c r="P72" s="123">
        <v>0</v>
      </c>
      <c r="Q72" s="123">
        <v>0</v>
      </c>
      <c r="R72" s="123">
        <v>0</v>
      </c>
      <c r="S72" s="123">
        <v>0</v>
      </c>
      <c r="T72" s="123">
        <v>0</v>
      </c>
      <c r="U72" s="123">
        <v>0</v>
      </c>
      <c r="V72" s="126">
        <f>W72</f>
        <v>28773</v>
      </c>
      <c r="W72" s="123">
        <v>28773</v>
      </c>
      <c r="X72" s="123"/>
      <c r="Y72" s="143"/>
      <c r="Z72" s="82"/>
      <c r="AA72" s="123"/>
      <c r="AB72" s="82"/>
      <c r="AC72" s="82"/>
      <c r="AD72" s="82"/>
      <c r="AE72" s="82"/>
      <c r="AF72" s="82"/>
      <c r="AG72" s="82"/>
      <c r="AH72" s="143"/>
      <c r="AI72" s="82"/>
      <c r="AJ72" s="123"/>
      <c r="AK72" s="123"/>
      <c r="AL72" s="82"/>
      <c r="AM72" s="82"/>
      <c r="AN72" s="82"/>
      <c r="AO72" s="82"/>
      <c r="AP72" s="83"/>
      <c r="AQ72" s="79"/>
      <c r="AR72" s="85"/>
    </row>
    <row r="73" spans="2:44" ht="30">
      <c r="B73" s="84" t="s">
        <v>203</v>
      </c>
      <c r="C73" s="129">
        <v>600</v>
      </c>
      <c r="D73" s="128" t="s">
        <v>162</v>
      </c>
      <c r="E73" s="127" t="s">
        <v>162</v>
      </c>
      <c r="F73" s="126">
        <f>G73+V73</f>
        <v>0</v>
      </c>
      <c r="G73" s="126">
        <f>H73+I73+J73+K73+L73+M73+N73+O73+P73+Q73+R73+S73+T73+U73</f>
        <v>0</v>
      </c>
      <c r="H73" s="123">
        <v>0</v>
      </c>
      <c r="I73" s="123">
        <v>0</v>
      </c>
      <c r="J73" s="123">
        <v>0</v>
      </c>
      <c r="K73" s="123">
        <v>0</v>
      </c>
      <c r="L73" s="123">
        <v>0</v>
      </c>
      <c r="M73" s="123">
        <v>0</v>
      </c>
      <c r="N73" s="123">
        <v>0</v>
      </c>
      <c r="O73" s="123">
        <v>0</v>
      </c>
      <c r="P73" s="123">
        <v>0</v>
      </c>
      <c r="Q73" s="123">
        <v>0</v>
      </c>
      <c r="R73" s="123">
        <v>0</v>
      </c>
      <c r="S73" s="123">
        <v>0</v>
      </c>
      <c r="T73" s="123">
        <v>0</v>
      </c>
      <c r="U73" s="123">
        <v>0</v>
      </c>
      <c r="V73" s="126">
        <f>W73</f>
        <v>0</v>
      </c>
      <c r="W73" s="123">
        <v>0</v>
      </c>
      <c r="X73" s="123"/>
      <c r="Y73" s="143"/>
      <c r="Z73" s="82"/>
      <c r="AA73" s="123"/>
      <c r="AB73" s="82"/>
      <c r="AC73" s="82"/>
      <c r="AD73" s="82"/>
      <c r="AE73" s="82"/>
      <c r="AF73" s="82"/>
      <c r="AG73" s="82"/>
      <c r="AH73" s="143"/>
      <c r="AI73" s="82"/>
      <c r="AJ73" s="123"/>
      <c r="AK73" s="123"/>
      <c r="AL73" s="82"/>
      <c r="AM73" s="82"/>
      <c r="AN73" s="82"/>
      <c r="AO73" s="82"/>
      <c r="AP73" s="83"/>
      <c r="AQ73" s="79"/>
      <c r="AR73" s="85"/>
    </row>
    <row r="74" spans="6:44" ht="15">
      <c r="F74" s="87"/>
      <c r="G74" s="87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7"/>
      <c r="W74" s="85"/>
      <c r="X74" s="85"/>
      <c r="Y74" s="85"/>
      <c r="Z74" s="88"/>
      <c r="AA74" s="88"/>
      <c r="AB74" s="88"/>
      <c r="AC74" s="88"/>
      <c r="AD74" s="88"/>
      <c r="AE74" s="88"/>
      <c r="AF74" s="88"/>
      <c r="AG74" s="89"/>
      <c r="AH74" s="89"/>
      <c r="AI74" s="88"/>
      <c r="AJ74" s="88"/>
      <c r="AK74" s="88"/>
      <c r="AL74" s="88"/>
      <c r="AM74" s="88"/>
      <c r="AN74" s="88"/>
      <c r="AO74" s="88"/>
      <c r="AP74" s="90"/>
      <c r="AQ74" s="79"/>
      <c r="AR74" s="85"/>
    </row>
    <row r="75" spans="6:44" ht="15">
      <c r="F75" s="87"/>
      <c r="G75" s="87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7"/>
      <c r="W75" s="85"/>
      <c r="X75" s="85"/>
      <c r="Y75" s="85"/>
      <c r="Z75" s="88"/>
      <c r="AA75" s="88"/>
      <c r="AB75" s="88"/>
      <c r="AC75" s="88"/>
      <c r="AD75" s="88"/>
      <c r="AE75" s="88"/>
      <c r="AF75" s="88"/>
      <c r="AG75" s="89"/>
      <c r="AH75" s="89"/>
      <c r="AI75" s="88"/>
      <c r="AJ75" s="88"/>
      <c r="AK75" s="88"/>
      <c r="AL75" s="88"/>
      <c r="AM75" s="88"/>
      <c r="AN75" s="88"/>
      <c r="AO75" s="88"/>
      <c r="AP75" s="90"/>
      <c r="AQ75" s="79"/>
      <c r="AR75" s="85"/>
    </row>
    <row r="76" spans="6:44" ht="15">
      <c r="F76" s="87"/>
      <c r="G76" s="87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7"/>
      <c r="W76" s="85"/>
      <c r="X76" s="85"/>
      <c r="Y76" s="85"/>
      <c r="Z76" s="88"/>
      <c r="AA76" s="88"/>
      <c r="AB76" s="88"/>
      <c r="AC76" s="88"/>
      <c r="AD76" s="88"/>
      <c r="AE76" s="88"/>
      <c r="AF76" s="88"/>
      <c r="AG76" s="89"/>
      <c r="AH76" s="89"/>
      <c r="AI76" s="88"/>
      <c r="AJ76" s="88"/>
      <c r="AK76" s="88"/>
      <c r="AL76" s="88"/>
      <c r="AM76" s="88"/>
      <c r="AN76" s="88"/>
      <c r="AO76" s="88"/>
      <c r="AP76" s="90"/>
      <c r="AQ76" s="79"/>
      <c r="AR76" s="85"/>
    </row>
    <row r="77" spans="6:44" ht="15">
      <c r="F77" s="87"/>
      <c r="G77" s="87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7"/>
      <c r="W77" s="85"/>
      <c r="X77" s="85"/>
      <c r="Y77" s="85"/>
      <c r="Z77" s="91"/>
      <c r="AA77" s="91"/>
      <c r="AB77" s="91"/>
      <c r="AC77" s="91"/>
      <c r="AD77" s="91"/>
      <c r="AE77" s="91"/>
      <c r="AF77" s="91"/>
      <c r="AG77" s="85"/>
      <c r="AH77" s="85"/>
      <c r="AI77" s="91"/>
      <c r="AJ77" s="91"/>
      <c r="AK77" s="91"/>
      <c r="AL77" s="91"/>
      <c r="AM77" s="91"/>
      <c r="AN77" s="91"/>
      <c r="AO77" s="91"/>
      <c r="AR77" s="85"/>
    </row>
    <row r="78" spans="6:44" ht="15">
      <c r="F78" s="87"/>
      <c r="G78" s="87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7"/>
      <c r="W78" s="85"/>
      <c r="X78" s="85"/>
      <c r="Y78" s="85"/>
      <c r="Z78" s="91"/>
      <c r="AA78" s="91"/>
      <c r="AB78" s="91"/>
      <c r="AC78" s="91"/>
      <c r="AD78" s="91"/>
      <c r="AE78" s="91"/>
      <c r="AF78" s="91"/>
      <c r="AG78" s="85"/>
      <c r="AH78" s="85"/>
      <c r="AI78" s="91"/>
      <c r="AJ78" s="91"/>
      <c r="AK78" s="91"/>
      <c r="AL78" s="91"/>
      <c r="AM78" s="91"/>
      <c r="AN78" s="91"/>
      <c r="AO78" s="91"/>
      <c r="AR78" s="85"/>
    </row>
    <row r="79" spans="6:44" ht="15">
      <c r="F79" s="87"/>
      <c r="G79" s="87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7"/>
      <c r="W79" s="85"/>
      <c r="X79" s="85"/>
      <c r="Y79" s="85"/>
      <c r="Z79" s="91"/>
      <c r="AA79" s="91"/>
      <c r="AB79" s="91"/>
      <c r="AC79" s="91"/>
      <c r="AD79" s="91"/>
      <c r="AE79" s="91"/>
      <c r="AF79" s="91"/>
      <c r="AG79" s="85"/>
      <c r="AH79" s="85"/>
      <c r="AI79" s="91"/>
      <c r="AJ79" s="91"/>
      <c r="AK79" s="91"/>
      <c r="AL79" s="91"/>
      <c r="AM79" s="91"/>
      <c r="AN79" s="91"/>
      <c r="AO79" s="91"/>
      <c r="AR79" s="85"/>
    </row>
    <row r="80" spans="6:44" ht="15">
      <c r="F80" s="87"/>
      <c r="G80" s="87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7"/>
      <c r="W80" s="85"/>
      <c r="X80" s="85"/>
      <c r="Y80" s="85"/>
      <c r="Z80" s="91"/>
      <c r="AA80" s="91"/>
      <c r="AB80" s="91"/>
      <c r="AC80" s="91"/>
      <c r="AD80" s="91"/>
      <c r="AE80" s="91"/>
      <c r="AF80" s="91"/>
      <c r="AG80" s="85"/>
      <c r="AH80" s="85"/>
      <c r="AI80" s="91"/>
      <c r="AJ80" s="91"/>
      <c r="AK80" s="91"/>
      <c r="AL80" s="91"/>
      <c r="AM80" s="91"/>
      <c r="AN80" s="91"/>
      <c r="AO80" s="91"/>
      <c r="AR80" s="85"/>
    </row>
    <row r="81" spans="6:44" ht="15">
      <c r="F81" s="87"/>
      <c r="G81" s="87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7"/>
      <c r="W81" s="85"/>
      <c r="X81" s="85"/>
      <c r="Y81" s="85"/>
      <c r="Z81" s="91"/>
      <c r="AA81" s="91"/>
      <c r="AB81" s="91"/>
      <c r="AC81" s="91"/>
      <c r="AD81" s="91"/>
      <c r="AE81" s="91"/>
      <c r="AF81" s="91"/>
      <c r="AG81" s="85"/>
      <c r="AH81" s="85"/>
      <c r="AI81" s="91"/>
      <c r="AJ81" s="91"/>
      <c r="AK81" s="91"/>
      <c r="AL81" s="91"/>
      <c r="AM81" s="91"/>
      <c r="AN81" s="91"/>
      <c r="AO81" s="91"/>
      <c r="AR81" s="85"/>
    </row>
    <row r="82" spans="6:44" ht="15">
      <c r="F82" s="87"/>
      <c r="G82" s="87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7"/>
      <c r="W82" s="85"/>
      <c r="X82" s="85"/>
      <c r="Y82" s="85"/>
      <c r="Z82" s="91"/>
      <c r="AA82" s="91"/>
      <c r="AB82" s="91"/>
      <c r="AC82" s="91"/>
      <c r="AD82" s="91"/>
      <c r="AE82" s="91"/>
      <c r="AF82" s="91"/>
      <c r="AG82" s="85"/>
      <c r="AH82" s="85"/>
      <c r="AI82" s="91"/>
      <c r="AJ82" s="91"/>
      <c r="AK82" s="91"/>
      <c r="AL82" s="91"/>
      <c r="AM82" s="91"/>
      <c r="AN82" s="91"/>
      <c r="AO82" s="91"/>
      <c r="AR82" s="85"/>
    </row>
    <row r="83" spans="26:41" ht="15">
      <c r="Z83" s="91"/>
      <c r="AA83" s="91"/>
      <c r="AB83" s="91"/>
      <c r="AC83" s="91"/>
      <c r="AD83" s="91"/>
      <c r="AE83" s="91"/>
      <c r="AF83" s="91"/>
      <c r="AG83" s="85"/>
      <c r="AH83" s="85"/>
      <c r="AI83" s="91"/>
      <c r="AJ83" s="91"/>
      <c r="AK83" s="91"/>
      <c r="AL83" s="91"/>
      <c r="AM83" s="91"/>
      <c r="AN83" s="91"/>
      <c r="AO83" s="91"/>
    </row>
    <row r="84" spans="26:41" ht="15">
      <c r="Z84" s="91"/>
      <c r="AA84" s="91"/>
      <c r="AB84" s="91"/>
      <c r="AC84" s="91"/>
      <c r="AD84" s="91"/>
      <c r="AE84" s="91"/>
      <c r="AF84" s="91"/>
      <c r="AG84" s="85"/>
      <c r="AH84" s="85"/>
      <c r="AI84" s="91"/>
      <c r="AJ84" s="91"/>
      <c r="AK84" s="91"/>
      <c r="AL84" s="91"/>
      <c r="AM84" s="91"/>
      <c r="AN84" s="91"/>
      <c r="AO84" s="91"/>
    </row>
    <row r="85" spans="26:41" ht="15">
      <c r="Z85" s="91"/>
      <c r="AA85" s="91"/>
      <c r="AB85" s="91"/>
      <c r="AC85" s="91"/>
      <c r="AD85" s="91"/>
      <c r="AE85" s="91"/>
      <c r="AF85" s="91"/>
      <c r="AG85" s="85"/>
      <c r="AH85" s="85"/>
      <c r="AI85" s="91"/>
      <c r="AJ85" s="91"/>
      <c r="AK85" s="91"/>
      <c r="AL85" s="91"/>
      <c r="AM85" s="91"/>
      <c r="AN85" s="91"/>
      <c r="AO85" s="91"/>
    </row>
  </sheetData>
  <sheetProtection/>
  <mergeCells count="169">
    <mergeCell ref="A1:X1"/>
    <mergeCell ref="A2:X2"/>
    <mergeCell ref="A3:X3"/>
    <mergeCell ref="A4:X4"/>
    <mergeCell ref="A5:X5"/>
    <mergeCell ref="B7:B10"/>
    <mergeCell ref="C7:C10"/>
    <mergeCell ref="D7:D10"/>
    <mergeCell ref="E7:E10"/>
    <mergeCell ref="F7:X7"/>
    <mergeCell ref="Y7:AG9"/>
    <mergeCell ref="AH7:AP9"/>
    <mergeCell ref="F8:F10"/>
    <mergeCell ref="G8:X8"/>
    <mergeCell ref="G9:Q9"/>
    <mergeCell ref="R9:R10"/>
    <mergeCell ref="S9:S10"/>
    <mergeCell ref="T9:T10"/>
    <mergeCell ref="U9:U10"/>
    <mergeCell ref="V9:X9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AE13:AE14"/>
    <mergeCell ref="AF13:AF14"/>
    <mergeCell ref="AG13:AG14"/>
    <mergeCell ref="AH13:AH14"/>
    <mergeCell ref="AI13:AI14"/>
    <mergeCell ref="AJ13:AJ14"/>
    <mergeCell ref="AK13:AK14"/>
    <mergeCell ref="AL13:AL14"/>
    <mergeCell ref="AM13:AM14"/>
    <mergeCell ref="AN13:AN14"/>
    <mergeCell ref="AO13:AO14"/>
    <mergeCell ref="AP13:AP14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A28:AA29"/>
    <mergeCell ref="AB28:AB29"/>
    <mergeCell ref="AC28:AC29"/>
    <mergeCell ref="AD28:AD29"/>
    <mergeCell ref="AE28:AE29"/>
    <mergeCell ref="AF28:AF29"/>
    <mergeCell ref="AG28:AG29"/>
    <mergeCell ref="AH28:AH29"/>
    <mergeCell ref="AI28:AI29"/>
    <mergeCell ref="AJ28:AJ29"/>
    <mergeCell ref="AK28:AK29"/>
    <mergeCell ref="AL28:AL29"/>
    <mergeCell ref="AM28:AM29"/>
    <mergeCell ref="AN28:AN29"/>
    <mergeCell ref="AO28:AO29"/>
    <mergeCell ref="AP28:AP29"/>
    <mergeCell ref="C65:C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O65:O66"/>
    <mergeCell ref="Q65:Q66"/>
    <mergeCell ref="R65:R66"/>
    <mergeCell ref="S65:S66"/>
    <mergeCell ref="T65:T66"/>
    <mergeCell ref="U65:U66"/>
    <mergeCell ref="V65:V66"/>
    <mergeCell ref="W65:W66"/>
    <mergeCell ref="X65:X66"/>
    <mergeCell ref="Y65:Y66"/>
    <mergeCell ref="Z65:Z66"/>
    <mergeCell ref="AA65:AA66"/>
    <mergeCell ref="AB65:AB66"/>
    <mergeCell ref="AC65:AC66"/>
    <mergeCell ref="AD65:AD66"/>
    <mergeCell ref="AE65:AE66"/>
    <mergeCell ref="AF65:AF66"/>
    <mergeCell ref="AG65:AG66"/>
    <mergeCell ref="AH65:AH66"/>
    <mergeCell ref="AI65:AI66"/>
    <mergeCell ref="AJ65:AJ66"/>
    <mergeCell ref="AK65:AK66"/>
    <mergeCell ref="AP65:AP66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L69:L70"/>
    <mergeCell ref="M69:M70"/>
    <mergeCell ref="N69:N70"/>
    <mergeCell ref="O69:O70"/>
    <mergeCell ref="Q69:Q70"/>
    <mergeCell ref="R69:R70"/>
    <mergeCell ref="S69:S70"/>
    <mergeCell ref="T69:T70"/>
    <mergeCell ref="U69:U70"/>
    <mergeCell ref="AG69:AG70"/>
    <mergeCell ref="V69:V70"/>
    <mergeCell ref="W69:W70"/>
    <mergeCell ref="X69:X70"/>
    <mergeCell ref="Y69:Y70"/>
    <mergeCell ref="Z69:Z70"/>
    <mergeCell ref="AA69:AA70"/>
    <mergeCell ref="AH69:AH70"/>
    <mergeCell ref="AI69:AI70"/>
    <mergeCell ref="AJ69:AJ70"/>
    <mergeCell ref="AK69:AK70"/>
    <mergeCell ref="AP69:AP70"/>
    <mergeCell ref="AB69:AB70"/>
    <mergeCell ref="AC69:AC70"/>
    <mergeCell ref="AD69:AD70"/>
    <mergeCell ref="AE69:AE70"/>
    <mergeCell ref="AF69:AF70"/>
  </mergeCells>
  <hyperlinks>
    <hyperlink ref="A5" r:id="rId1" display="consultantplus://offline/ref=1BF242F4A6F15E814FFDA8BA8883EDE30F4275F076F6760EED3F2D51CFF7ACAEBC7E84A51942BC512B3EK"/>
    <hyperlink ref="S9" r:id="rId2" display="consultantplus://offline/ref=1BF242F4A6F15E814FFDA8BA8883EDE30F4271FE77F4760EED3F2D51CFF7ACAEBC7E84A718462B3AK"/>
  </hyperlinks>
  <printOptions/>
  <pageMargins left="0" right="0" top="0" bottom="0" header="0.5118110236220472" footer="0.5118110236220472"/>
  <pageSetup horizontalDpi="600" verticalDpi="600" orientation="landscape" paperSize="9" scale="36" r:id="rId3"/>
  <rowBreaks count="1" manualBreakCount="1">
    <brk id="43" max="2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17"/>
  <sheetViews>
    <sheetView view="pageBreakPreview" zoomScaleSheetLayoutView="100" zoomScalePageLayoutView="0" workbookViewId="0" topLeftCell="A1">
      <selection activeCell="E11" sqref="E11"/>
    </sheetView>
  </sheetViews>
  <sheetFormatPr defaultColWidth="9.00390625" defaultRowHeight="12.75"/>
  <cols>
    <col min="1" max="1" width="22.25390625" style="61" customWidth="1"/>
    <col min="2" max="3" width="25.75390625" style="61" customWidth="1"/>
    <col min="4" max="16384" width="9.125" style="61" customWidth="1"/>
  </cols>
  <sheetData>
    <row r="1" ht="15">
      <c r="C1" s="64" t="s">
        <v>204</v>
      </c>
    </row>
    <row r="2" spans="1:3" ht="15">
      <c r="A2" s="234" t="s">
        <v>205</v>
      </c>
      <c r="B2" s="234"/>
      <c r="C2" s="234"/>
    </row>
    <row r="3" spans="1:3" ht="15">
      <c r="A3" s="234" t="s">
        <v>206</v>
      </c>
      <c r="B3" s="234"/>
      <c r="C3" s="234"/>
    </row>
    <row r="4" spans="1:3" ht="15">
      <c r="A4" s="234" t="s">
        <v>321</v>
      </c>
      <c r="B4" s="234"/>
      <c r="C4" s="234"/>
    </row>
    <row r="5" spans="1:3" ht="15">
      <c r="A5" s="234" t="s">
        <v>207</v>
      </c>
      <c r="B5" s="234"/>
      <c r="C5" s="234"/>
    </row>
    <row r="6" ht="15">
      <c r="A6" s="63"/>
    </row>
    <row r="7" spans="1:3" s="66" customFormat="1" ht="67.5" customHeight="1">
      <c r="A7" s="70" t="s">
        <v>2</v>
      </c>
      <c r="B7" s="70" t="s">
        <v>145</v>
      </c>
      <c r="C7" s="70" t="s">
        <v>208</v>
      </c>
    </row>
    <row r="8" spans="1:3" s="93" customFormat="1" ht="16.5" customHeight="1">
      <c r="A8" s="92">
        <v>1</v>
      </c>
      <c r="B8" s="92">
        <v>2</v>
      </c>
      <c r="C8" s="92">
        <v>3</v>
      </c>
    </row>
    <row r="9" spans="1:3" ht="29.25" customHeight="1">
      <c r="A9" s="84" t="s">
        <v>202</v>
      </c>
      <c r="B9" s="81">
        <v>10</v>
      </c>
      <c r="C9" s="94">
        <v>3725.56</v>
      </c>
    </row>
    <row r="10" spans="1:3" ht="39" customHeight="1">
      <c r="A10" s="84" t="s">
        <v>203</v>
      </c>
      <c r="B10" s="81">
        <v>20</v>
      </c>
      <c r="C10" s="94">
        <v>0</v>
      </c>
    </row>
    <row r="11" spans="1:3" ht="15">
      <c r="A11" s="84" t="s">
        <v>209</v>
      </c>
      <c r="B11" s="81">
        <v>30</v>
      </c>
      <c r="C11" s="94">
        <v>0</v>
      </c>
    </row>
    <row r="12" spans="1:3" ht="15">
      <c r="A12" s="84"/>
      <c r="B12" s="84"/>
      <c r="C12" s="94"/>
    </row>
    <row r="13" spans="1:3" ht="15">
      <c r="A13" s="84" t="s">
        <v>210</v>
      </c>
      <c r="B13" s="81">
        <v>40</v>
      </c>
      <c r="C13" s="94">
        <v>0</v>
      </c>
    </row>
    <row r="14" spans="1:3" ht="15">
      <c r="A14" s="84"/>
      <c r="B14" s="84"/>
      <c r="C14" s="94"/>
    </row>
    <row r="16" ht="15">
      <c r="B16" s="95"/>
    </row>
    <row r="17" s="97" customFormat="1" ht="15">
      <c r="A17" s="96"/>
    </row>
  </sheetData>
  <sheetProtection/>
  <mergeCells count="4">
    <mergeCell ref="A2:C2"/>
    <mergeCell ref="A3:C3"/>
    <mergeCell ref="A4:C4"/>
    <mergeCell ref="A5:C5"/>
  </mergeCells>
  <printOptions horizontalCentered="1"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3"/>
  <sheetViews>
    <sheetView view="pageBreakPreview" zoomScaleSheetLayoutView="100" zoomScalePageLayoutView="0" workbookViewId="0" topLeftCell="A1">
      <selection activeCell="A13" sqref="A13:B14"/>
    </sheetView>
  </sheetViews>
  <sheetFormatPr defaultColWidth="9.00390625" defaultRowHeight="12.75"/>
  <cols>
    <col min="1" max="1" width="30.25390625" style="61" customWidth="1"/>
    <col min="2" max="2" width="26.25390625" style="61" customWidth="1"/>
    <col min="3" max="3" width="20.75390625" style="61" customWidth="1"/>
    <col min="4" max="16384" width="9.125" style="61" customWidth="1"/>
  </cols>
  <sheetData>
    <row r="1" ht="15">
      <c r="C1" s="64" t="s">
        <v>211</v>
      </c>
    </row>
    <row r="2" ht="15">
      <c r="C2" s="64"/>
    </row>
    <row r="3" spans="1:3" ht="15">
      <c r="A3" s="234" t="s">
        <v>212</v>
      </c>
      <c r="B3" s="234"/>
      <c r="C3" s="234"/>
    </row>
    <row r="4" ht="15">
      <c r="A4" s="63"/>
    </row>
    <row r="5" spans="1:3" s="66" customFormat="1" ht="33" customHeight="1">
      <c r="A5" s="70" t="s">
        <v>2</v>
      </c>
      <c r="B5" s="70" t="s">
        <v>145</v>
      </c>
      <c r="C5" s="70" t="s">
        <v>213</v>
      </c>
    </row>
    <row r="6" spans="1:3" s="99" customFormat="1" ht="12">
      <c r="A6" s="98">
        <v>1</v>
      </c>
      <c r="B6" s="98">
        <v>2</v>
      </c>
      <c r="C6" s="98">
        <v>3</v>
      </c>
    </row>
    <row r="7" spans="1:3" ht="31.5" customHeight="1">
      <c r="A7" s="84" t="s">
        <v>214</v>
      </c>
      <c r="B7" s="81">
        <v>10</v>
      </c>
      <c r="C7" s="94">
        <v>0</v>
      </c>
    </row>
    <row r="8" spans="1:3" ht="124.5" customHeight="1">
      <c r="A8" s="100" t="s">
        <v>215</v>
      </c>
      <c r="B8" s="81">
        <v>20</v>
      </c>
      <c r="C8" s="94">
        <v>0</v>
      </c>
    </row>
    <row r="9" spans="1:3" ht="45">
      <c r="A9" s="84" t="s">
        <v>216</v>
      </c>
      <c r="B9" s="81">
        <v>30</v>
      </c>
      <c r="C9" s="94">
        <v>0</v>
      </c>
    </row>
    <row r="13" s="97" customFormat="1" ht="15">
      <c r="A13" s="96"/>
    </row>
  </sheetData>
  <sheetProtection/>
  <mergeCells count="1">
    <mergeCell ref="A3:C3"/>
  </mergeCells>
  <hyperlinks>
    <hyperlink ref="A8" r:id="rId1" display="consultantplus://offline/ref=1BF242F4A6F15E814FFDA8BA8883EDE30F4271FE77F4760EED3F2D51CF2F37K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P54"/>
  <sheetViews>
    <sheetView tabSelected="1" view="pageBreakPreview" zoomScale="80" zoomScaleSheetLayoutView="80" zoomScalePageLayoutView="0" workbookViewId="0" topLeftCell="A7">
      <selection activeCell="K20" sqref="K20"/>
    </sheetView>
  </sheetViews>
  <sheetFormatPr defaultColWidth="9.00390625" defaultRowHeight="12.75"/>
  <cols>
    <col min="1" max="1" width="35.625" style="120" customWidth="1"/>
    <col min="4" max="4" width="14.625" style="0" customWidth="1"/>
    <col min="5" max="9" width="13.625" style="0" customWidth="1"/>
    <col min="10" max="10" width="16.125" style="0" customWidth="1"/>
    <col min="11" max="11" width="13.625" style="0" customWidth="1"/>
    <col min="12" max="12" width="14.125" style="0" bestFit="1" customWidth="1"/>
    <col min="15" max="15" width="21.375" style="0" customWidth="1"/>
    <col min="16" max="16" width="20.75390625" style="0" customWidth="1"/>
  </cols>
  <sheetData>
    <row r="2" ht="15">
      <c r="A2" s="101"/>
    </row>
    <row r="3" spans="1:12" ht="15">
      <c r="A3" s="239" t="s">
        <v>217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</row>
    <row r="4" spans="1:12" ht="15">
      <c r="A4" s="239" t="s">
        <v>218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</row>
    <row r="5" spans="1:12" ht="15">
      <c r="A5" s="239" t="s">
        <v>219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</row>
    <row r="6" spans="1:12" ht="15">
      <c r="A6" s="103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</row>
    <row r="7" spans="1:12" ht="15">
      <c r="A7" s="101"/>
      <c r="L7" s="104" t="s">
        <v>220</v>
      </c>
    </row>
    <row r="8" spans="1:12" ht="15">
      <c r="A8" s="240" t="s">
        <v>2</v>
      </c>
      <c r="B8" s="240" t="s">
        <v>145</v>
      </c>
      <c r="C8" s="240" t="s">
        <v>221</v>
      </c>
      <c r="D8" s="240" t="s">
        <v>222</v>
      </c>
      <c r="E8" s="240"/>
      <c r="F8" s="240"/>
      <c r="G8" s="240"/>
      <c r="H8" s="240"/>
      <c r="I8" s="240"/>
      <c r="J8" s="240"/>
      <c r="K8" s="240"/>
      <c r="L8" s="240"/>
    </row>
    <row r="9" spans="1:12" ht="15">
      <c r="A9" s="240"/>
      <c r="B9" s="240"/>
      <c r="C9" s="240"/>
      <c r="D9" s="241" t="s">
        <v>223</v>
      </c>
      <c r="E9" s="242"/>
      <c r="F9" s="243"/>
      <c r="G9" s="240" t="s">
        <v>0</v>
      </c>
      <c r="H9" s="240"/>
      <c r="I9" s="240"/>
      <c r="J9" s="240"/>
      <c r="K9" s="240"/>
      <c r="L9" s="240"/>
    </row>
    <row r="10" spans="1:12" ht="87.75" customHeight="1">
      <c r="A10" s="240"/>
      <c r="B10" s="240"/>
      <c r="C10" s="240"/>
      <c r="D10" s="236"/>
      <c r="E10" s="237"/>
      <c r="F10" s="238"/>
      <c r="G10" s="236" t="s">
        <v>224</v>
      </c>
      <c r="H10" s="237"/>
      <c r="I10" s="238"/>
      <c r="J10" s="236" t="s">
        <v>225</v>
      </c>
      <c r="K10" s="237"/>
      <c r="L10" s="238"/>
    </row>
    <row r="11" spans="1:12" ht="15">
      <c r="A11" s="240"/>
      <c r="B11" s="240"/>
      <c r="C11" s="240"/>
      <c r="D11" s="105" t="s">
        <v>226</v>
      </c>
      <c r="E11" s="105" t="s">
        <v>227</v>
      </c>
      <c r="F11" s="105" t="s">
        <v>323</v>
      </c>
      <c r="G11" s="105" t="s">
        <v>226</v>
      </c>
      <c r="H11" s="105" t="s">
        <v>227</v>
      </c>
      <c r="I11" s="105" t="s">
        <v>323</v>
      </c>
      <c r="J11" s="105" t="s">
        <v>226</v>
      </c>
      <c r="K11" s="105" t="s">
        <v>227</v>
      </c>
      <c r="L11" s="105" t="s">
        <v>323</v>
      </c>
    </row>
    <row r="12" spans="1:12" ht="15">
      <c r="A12" s="105">
        <v>1</v>
      </c>
      <c r="B12" s="105">
        <v>2</v>
      </c>
      <c r="C12" s="105">
        <v>3</v>
      </c>
      <c r="D12" s="105">
        <v>4</v>
      </c>
      <c r="E12" s="105">
        <v>5</v>
      </c>
      <c r="F12" s="105">
        <v>6</v>
      </c>
      <c r="G12" s="105">
        <v>7</v>
      </c>
      <c r="H12" s="105">
        <v>8</v>
      </c>
      <c r="I12" s="105">
        <v>9</v>
      </c>
      <c r="J12" s="105">
        <v>10</v>
      </c>
      <c r="K12" s="105">
        <v>11</v>
      </c>
      <c r="L12" s="105">
        <v>12</v>
      </c>
    </row>
    <row r="13" spans="1:12" ht="30">
      <c r="A13" s="106" t="s">
        <v>228</v>
      </c>
      <c r="B13" s="107">
        <v>1</v>
      </c>
      <c r="C13" s="107" t="s">
        <v>162</v>
      </c>
      <c r="D13" s="108">
        <f aca="true" t="shared" si="0" ref="D13:F54">G13+J13</f>
        <v>2442544.3400000003</v>
      </c>
      <c r="E13" s="109">
        <f aca="true" t="shared" si="1" ref="E13:L13">E14+E32</f>
        <v>961588.7</v>
      </c>
      <c r="F13" s="109">
        <f t="shared" si="1"/>
        <v>761588.7</v>
      </c>
      <c r="G13" s="110">
        <f t="shared" si="1"/>
        <v>2442544.3400000003</v>
      </c>
      <c r="H13" s="109">
        <f t="shared" si="1"/>
        <v>961588.7</v>
      </c>
      <c r="I13" s="109">
        <f t="shared" si="1"/>
        <v>761588.7</v>
      </c>
      <c r="J13" s="110">
        <f t="shared" si="1"/>
        <v>0</v>
      </c>
      <c r="K13" s="109">
        <f t="shared" si="1"/>
        <v>0</v>
      </c>
      <c r="L13" s="109">
        <f t="shared" si="1"/>
        <v>0</v>
      </c>
    </row>
    <row r="14" spans="1:14" ht="51" customHeight="1">
      <c r="A14" s="106" t="s">
        <v>229</v>
      </c>
      <c r="B14" s="105">
        <v>1001</v>
      </c>
      <c r="C14" s="107" t="s">
        <v>162</v>
      </c>
      <c r="D14" s="110">
        <f t="shared" si="0"/>
        <v>163996.6</v>
      </c>
      <c r="E14" s="111">
        <f>H14+K14</f>
        <v>0</v>
      </c>
      <c r="F14" s="111">
        <f>I14+L14</f>
        <v>0</v>
      </c>
      <c r="G14" s="110">
        <f aca="true" t="shared" si="2" ref="G14:L14">SUM(G15:G31)</f>
        <v>163996.6</v>
      </c>
      <c r="H14" s="109">
        <f t="shared" si="2"/>
        <v>0</v>
      </c>
      <c r="I14" s="109">
        <f t="shared" si="2"/>
        <v>0</v>
      </c>
      <c r="J14" s="110">
        <f t="shared" si="2"/>
        <v>0</v>
      </c>
      <c r="K14" s="109">
        <f t="shared" si="2"/>
        <v>0</v>
      </c>
      <c r="L14" s="109">
        <f t="shared" si="2"/>
        <v>0</v>
      </c>
      <c r="N14" s="56"/>
    </row>
    <row r="15" spans="1:14" ht="30">
      <c r="A15" s="112" t="s">
        <v>230</v>
      </c>
      <c r="B15" s="105">
        <v>1002</v>
      </c>
      <c r="C15" s="105"/>
      <c r="D15" s="113">
        <f t="shared" si="0"/>
        <v>475.54</v>
      </c>
      <c r="E15" s="114">
        <f t="shared" si="0"/>
        <v>0</v>
      </c>
      <c r="F15" s="114">
        <f t="shared" si="0"/>
        <v>0</v>
      </c>
      <c r="G15" s="113">
        <v>475.54</v>
      </c>
      <c r="H15" s="115">
        <v>0</v>
      </c>
      <c r="I15" s="115">
        <v>0</v>
      </c>
      <c r="J15" s="113"/>
      <c r="K15" s="115">
        <v>0</v>
      </c>
      <c r="L15" s="115">
        <v>0</v>
      </c>
      <c r="N15" s="116"/>
    </row>
    <row r="16" spans="1:16" ht="25.5" customHeight="1">
      <c r="A16" s="112" t="s">
        <v>231</v>
      </c>
      <c r="B16" s="105">
        <v>1003</v>
      </c>
      <c r="C16" s="105"/>
      <c r="D16" s="113">
        <f t="shared" si="0"/>
        <v>0</v>
      </c>
      <c r="E16" s="114">
        <f t="shared" si="0"/>
        <v>0</v>
      </c>
      <c r="F16" s="114">
        <f t="shared" si="0"/>
        <v>0</v>
      </c>
      <c r="G16" s="113">
        <v>0</v>
      </c>
      <c r="H16" s="115">
        <v>0</v>
      </c>
      <c r="I16" s="115">
        <v>0</v>
      </c>
      <c r="J16" s="113"/>
      <c r="K16" s="115">
        <v>0</v>
      </c>
      <c r="L16" s="115">
        <v>0</v>
      </c>
      <c r="N16" s="116"/>
      <c r="O16" s="49"/>
      <c r="P16" s="49"/>
    </row>
    <row r="17" spans="1:14" ht="18.75" customHeight="1">
      <c r="A17" s="112" t="s">
        <v>232</v>
      </c>
      <c r="B17" s="105">
        <v>1004</v>
      </c>
      <c r="C17" s="105"/>
      <c r="D17" s="113">
        <f t="shared" si="0"/>
        <v>1612.8</v>
      </c>
      <c r="E17" s="114">
        <f t="shared" si="0"/>
        <v>0</v>
      </c>
      <c r="F17" s="114">
        <f t="shared" si="0"/>
        <v>0</v>
      </c>
      <c r="G17" s="113">
        <v>1612.8</v>
      </c>
      <c r="H17" s="115">
        <v>0</v>
      </c>
      <c r="I17" s="115">
        <v>0</v>
      </c>
      <c r="J17" s="113"/>
      <c r="K17" s="115">
        <v>0</v>
      </c>
      <c r="L17" s="115">
        <v>0</v>
      </c>
      <c r="N17" s="116"/>
    </row>
    <row r="18" spans="1:16" ht="15">
      <c r="A18" s="112" t="s">
        <v>233</v>
      </c>
      <c r="B18" s="105">
        <v>1005</v>
      </c>
      <c r="C18" s="105"/>
      <c r="D18" s="113">
        <f t="shared" si="0"/>
        <v>0</v>
      </c>
      <c r="E18" s="114">
        <f t="shared" si="0"/>
        <v>0</v>
      </c>
      <c r="F18" s="114">
        <f t="shared" si="0"/>
        <v>0</v>
      </c>
      <c r="G18" s="113">
        <v>0</v>
      </c>
      <c r="H18" s="115">
        <v>0</v>
      </c>
      <c r="I18" s="115">
        <v>0</v>
      </c>
      <c r="J18" s="113"/>
      <c r="K18" s="115">
        <v>0</v>
      </c>
      <c r="L18" s="115">
        <v>0</v>
      </c>
      <c r="N18" s="116"/>
      <c r="O18" s="49"/>
      <c r="P18" s="49"/>
    </row>
    <row r="19" spans="1:16" ht="15">
      <c r="A19" s="112" t="s">
        <v>234</v>
      </c>
      <c r="B19" s="105">
        <v>1006</v>
      </c>
      <c r="C19" s="105"/>
      <c r="D19" s="113">
        <f t="shared" si="0"/>
        <v>1134</v>
      </c>
      <c r="E19" s="114">
        <f t="shared" si="0"/>
        <v>0</v>
      </c>
      <c r="F19" s="114">
        <f t="shared" si="0"/>
        <v>0</v>
      </c>
      <c r="G19" s="113">
        <v>1134</v>
      </c>
      <c r="H19" s="115">
        <v>0</v>
      </c>
      <c r="I19" s="115">
        <v>0</v>
      </c>
      <c r="J19" s="113"/>
      <c r="K19" s="115">
        <v>0</v>
      </c>
      <c r="L19" s="115">
        <v>0</v>
      </c>
      <c r="N19" s="116"/>
      <c r="O19" s="49"/>
      <c r="P19" s="49"/>
    </row>
    <row r="20" spans="1:16" ht="30">
      <c r="A20" s="112" t="s">
        <v>235</v>
      </c>
      <c r="B20" s="105">
        <v>1007</v>
      </c>
      <c r="C20" s="105"/>
      <c r="D20" s="113">
        <f t="shared" si="0"/>
        <v>0</v>
      </c>
      <c r="E20" s="114">
        <f t="shared" si="0"/>
        <v>0</v>
      </c>
      <c r="F20" s="114">
        <f t="shared" si="0"/>
        <v>0</v>
      </c>
      <c r="G20" s="113">
        <v>0</v>
      </c>
      <c r="H20" s="115">
        <v>0</v>
      </c>
      <c r="I20" s="115">
        <v>0</v>
      </c>
      <c r="J20" s="113"/>
      <c r="K20" s="115">
        <v>0</v>
      </c>
      <c r="L20" s="115">
        <v>0</v>
      </c>
      <c r="N20" s="116"/>
      <c r="O20" s="49"/>
      <c r="P20" s="49"/>
    </row>
    <row r="21" spans="1:14" ht="15">
      <c r="A21" s="112" t="s">
        <v>236</v>
      </c>
      <c r="B21" s="105">
        <v>1008</v>
      </c>
      <c r="C21" s="105"/>
      <c r="D21" s="113">
        <f t="shared" si="0"/>
        <v>0</v>
      </c>
      <c r="E21" s="114">
        <f t="shared" si="0"/>
        <v>0</v>
      </c>
      <c r="F21" s="114">
        <f t="shared" si="0"/>
        <v>0</v>
      </c>
      <c r="G21" s="113">
        <v>0</v>
      </c>
      <c r="H21" s="115">
        <v>0</v>
      </c>
      <c r="I21" s="115">
        <v>0</v>
      </c>
      <c r="J21" s="113"/>
      <c r="K21" s="115">
        <v>0</v>
      </c>
      <c r="L21" s="115">
        <v>0</v>
      </c>
      <c r="N21" s="116"/>
    </row>
    <row r="22" spans="1:14" ht="29.25" customHeight="1">
      <c r="A22" s="112" t="s">
        <v>237</v>
      </c>
      <c r="B22" s="105">
        <v>1009</v>
      </c>
      <c r="C22" s="105"/>
      <c r="D22" s="113">
        <f t="shared" si="0"/>
        <v>0</v>
      </c>
      <c r="E22" s="114">
        <f t="shared" si="0"/>
        <v>0</v>
      </c>
      <c r="F22" s="114">
        <f t="shared" si="0"/>
        <v>0</v>
      </c>
      <c r="G22" s="113">
        <v>0</v>
      </c>
      <c r="H22" s="115">
        <v>0</v>
      </c>
      <c r="I22" s="115">
        <v>0</v>
      </c>
      <c r="J22" s="113"/>
      <c r="K22" s="115">
        <v>0</v>
      </c>
      <c r="L22" s="115">
        <v>0</v>
      </c>
      <c r="N22" s="116"/>
    </row>
    <row r="23" spans="1:14" ht="15">
      <c r="A23" s="112" t="s">
        <v>238</v>
      </c>
      <c r="B23" s="105">
        <v>1010</v>
      </c>
      <c r="C23" s="105"/>
      <c r="D23" s="113">
        <f t="shared" si="0"/>
        <v>0</v>
      </c>
      <c r="E23" s="114">
        <f t="shared" si="0"/>
        <v>0</v>
      </c>
      <c r="F23" s="114">
        <f t="shared" si="0"/>
        <v>0</v>
      </c>
      <c r="G23" s="113">
        <v>0</v>
      </c>
      <c r="H23" s="115">
        <v>0</v>
      </c>
      <c r="I23" s="115">
        <v>0</v>
      </c>
      <c r="J23" s="113"/>
      <c r="K23" s="115">
        <v>0</v>
      </c>
      <c r="L23" s="115">
        <v>0</v>
      </c>
      <c r="N23" s="116"/>
    </row>
    <row r="24" spans="1:14" ht="15">
      <c r="A24" s="112" t="s">
        <v>322</v>
      </c>
      <c r="B24" s="105">
        <v>1011</v>
      </c>
      <c r="C24" s="105"/>
      <c r="D24" s="113">
        <f t="shared" si="0"/>
        <v>2012.85</v>
      </c>
      <c r="E24" s="114">
        <f t="shared" si="0"/>
        <v>0</v>
      </c>
      <c r="F24" s="114">
        <f t="shared" si="0"/>
        <v>0</v>
      </c>
      <c r="G24" s="113">
        <v>2012.85</v>
      </c>
      <c r="H24" s="115">
        <v>0</v>
      </c>
      <c r="I24" s="115">
        <v>0</v>
      </c>
      <c r="J24" s="113"/>
      <c r="K24" s="115">
        <v>0</v>
      </c>
      <c r="L24" s="115">
        <v>0</v>
      </c>
      <c r="N24" s="116"/>
    </row>
    <row r="25" spans="1:16" ht="15">
      <c r="A25" s="112" t="s">
        <v>239</v>
      </c>
      <c r="B25" s="105">
        <v>1012</v>
      </c>
      <c r="C25" s="105"/>
      <c r="D25" s="113">
        <f t="shared" si="0"/>
        <v>0</v>
      </c>
      <c r="E25" s="114">
        <f t="shared" si="0"/>
        <v>0</v>
      </c>
      <c r="F25" s="114">
        <f t="shared" si="0"/>
        <v>0</v>
      </c>
      <c r="G25" s="113">
        <v>0</v>
      </c>
      <c r="H25" s="115">
        <v>0</v>
      </c>
      <c r="I25" s="115">
        <v>0</v>
      </c>
      <c r="J25" s="113"/>
      <c r="K25" s="115">
        <v>0</v>
      </c>
      <c r="L25" s="115">
        <v>0</v>
      </c>
      <c r="N25" s="116"/>
      <c r="O25" s="49"/>
      <c r="P25" s="49"/>
    </row>
    <row r="26" spans="1:16" ht="15">
      <c r="A26" s="117" t="s">
        <v>240</v>
      </c>
      <c r="B26" s="105">
        <v>1013</v>
      </c>
      <c r="C26" s="105"/>
      <c r="D26" s="113">
        <f t="shared" si="0"/>
        <v>0</v>
      </c>
      <c r="E26" s="114">
        <f t="shared" si="0"/>
        <v>0</v>
      </c>
      <c r="F26" s="114">
        <f t="shared" si="0"/>
        <v>0</v>
      </c>
      <c r="G26" s="113">
        <v>0</v>
      </c>
      <c r="H26" s="115">
        <v>0</v>
      </c>
      <c r="I26" s="115">
        <v>0</v>
      </c>
      <c r="J26" s="113"/>
      <c r="K26" s="115">
        <v>0</v>
      </c>
      <c r="L26" s="115">
        <v>0</v>
      </c>
      <c r="N26" s="116"/>
      <c r="O26" s="49"/>
      <c r="P26" s="49"/>
    </row>
    <row r="27" spans="1:16" ht="30">
      <c r="A27" s="112" t="s">
        <v>241</v>
      </c>
      <c r="B27" s="105">
        <v>1014</v>
      </c>
      <c r="C27" s="105"/>
      <c r="D27" s="113">
        <f t="shared" si="0"/>
        <v>0</v>
      </c>
      <c r="E27" s="114">
        <f t="shared" si="0"/>
        <v>0</v>
      </c>
      <c r="F27" s="114">
        <f t="shared" si="0"/>
        <v>0</v>
      </c>
      <c r="G27" s="113">
        <v>0</v>
      </c>
      <c r="H27" s="115">
        <v>0</v>
      </c>
      <c r="I27" s="115">
        <v>0</v>
      </c>
      <c r="J27" s="113"/>
      <c r="K27" s="115">
        <v>0</v>
      </c>
      <c r="L27" s="115">
        <v>0</v>
      </c>
      <c r="N27" s="116"/>
      <c r="O27" s="49"/>
      <c r="P27" s="49"/>
    </row>
    <row r="28" spans="1:16" ht="60">
      <c r="A28" s="112" t="s">
        <v>242</v>
      </c>
      <c r="B28" s="105">
        <v>1015</v>
      </c>
      <c r="C28" s="105"/>
      <c r="D28" s="113">
        <f t="shared" si="0"/>
        <v>0</v>
      </c>
      <c r="E28" s="114">
        <f t="shared" si="0"/>
        <v>0</v>
      </c>
      <c r="F28" s="114">
        <f t="shared" si="0"/>
        <v>0</v>
      </c>
      <c r="G28" s="113">
        <v>0</v>
      </c>
      <c r="H28" s="115">
        <v>0</v>
      </c>
      <c r="I28" s="115">
        <v>0</v>
      </c>
      <c r="J28" s="113"/>
      <c r="K28" s="115">
        <v>0</v>
      </c>
      <c r="L28" s="115">
        <v>0</v>
      </c>
      <c r="N28" s="116"/>
      <c r="O28" s="49"/>
      <c r="P28" s="49"/>
    </row>
    <row r="29" spans="1:14" ht="15">
      <c r="A29" s="112" t="s">
        <v>243</v>
      </c>
      <c r="B29" s="105">
        <v>1016</v>
      </c>
      <c r="C29" s="105"/>
      <c r="D29" s="113">
        <f t="shared" si="0"/>
        <v>0</v>
      </c>
      <c r="E29" s="114">
        <f t="shared" si="0"/>
        <v>0</v>
      </c>
      <c r="F29" s="114">
        <f t="shared" si="0"/>
        <v>0</v>
      </c>
      <c r="G29" s="113">
        <v>0</v>
      </c>
      <c r="H29" s="115">
        <v>0</v>
      </c>
      <c r="I29" s="115">
        <v>0</v>
      </c>
      <c r="J29" s="113"/>
      <c r="K29" s="115">
        <v>0</v>
      </c>
      <c r="L29" s="115">
        <v>0</v>
      </c>
      <c r="N29" s="116"/>
    </row>
    <row r="30" spans="1:14" ht="15">
      <c r="A30" s="112" t="s">
        <v>244</v>
      </c>
      <c r="B30" s="105">
        <v>1017</v>
      </c>
      <c r="C30" s="105"/>
      <c r="D30" s="113">
        <f t="shared" si="0"/>
        <v>151161.41</v>
      </c>
      <c r="E30" s="114">
        <f t="shared" si="0"/>
        <v>0</v>
      </c>
      <c r="F30" s="114">
        <f t="shared" si="0"/>
        <v>0</v>
      </c>
      <c r="G30" s="113">
        <v>151161.41</v>
      </c>
      <c r="H30" s="115">
        <v>0</v>
      </c>
      <c r="I30" s="115">
        <v>0</v>
      </c>
      <c r="J30" s="113"/>
      <c r="K30" s="115">
        <v>0</v>
      </c>
      <c r="L30" s="115">
        <v>0</v>
      </c>
      <c r="N30" s="116"/>
    </row>
    <row r="31" spans="1:14" ht="74.25" customHeight="1">
      <c r="A31" s="112" t="s">
        <v>245</v>
      </c>
      <c r="B31" s="105">
        <v>1018</v>
      </c>
      <c r="C31" s="105"/>
      <c r="D31" s="113">
        <f t="shared" si="0"/>
        <v>7600</v>
      </c>
      <c r="E31" s="114">
        <f t="shared" si="0"/>
        <v>0</v>
      </c>
      <c r="F31" s="114">
        <f t="shared" si="0"/>
        <v>0</v>
      </c>
      <c r="G31" s="113">
        <v>7600</v>
      </c>
      <c r="H31" s="115">
        <v>0</v>
      </c>
      <c r="I31" s="115">
        <v>0</v>
      </c>
      <c r="J31" s="113"/>
      <c r="K31" s="115">
        <v>0</v>
      </c>
      <c r="L31" s="115">
        <v>0</v>
      </c>
      <c r="N31" s="116"/>
    </row>
    <row r="32" spans="1:14" ht="30">
      <c r="A32" s="106" t="s">
        <v>246</v>
      </c>
      <c r="B32" s="107">
        <v>2001</v>
      </c>
      <c r="C32" s="106"/>
      <c r="D32" s="110">
        <f t="shared" si="0"/>
        <v>2278547.74</v>
      </c>
      <c r="E32" s="109">
        <f>SUM(E33:E54)</f>
        <v>961588.7</v>
      </c>
      <c r="F32" s="109">
        <f>SUM(F33:F54)</f>
        <v>761588.7</v>
      </c>
      <c r="G32" s="110">
        <f>SUM(G33:G54)</f>
        <v>2278547.74</v>
      </c>
      <c r="H32" s="109">
        <f>SUM(H33:H54)</f>
        <v>961588.7</v>
      </c>
      <c r="I32" s="109">
        <f>SUM(I33:I54)</f>
        <v>761588.7</v>
      </c>
      <c r="J32" s="110">
        <f>SUM(J33:J51)</f>
        <v>0</v>
      </c>
      <c r="K32" s="109">
        <f>SUM(K33:K51)</f>
        <v>0</v>
      </c>
      <c r="L32" s="109">
        <f>SUM(L33:L51)</f>
        <v>0</v>
      </c>
      <c r="N32" s="56"/>
    </row>
    <row r="33" spans="1:14" ht="15">
      <c r="A33" s="112" t="s">
        <v>247</v>
      </c>
      <c r="B33" s="105">
        <v>2003</v>
      </c>
      <c r="C33" s="105"/>
      <c r="D33" s="113">
        <f t="shared" si="0"/>
        <v>0</v>
      </c>
      <c r="E33" s="114">
        <f t="shared" si="0"/>
        <v>0</v>
      </c>
      <c r="F33" s="114">
        <f t="shared" si="0"/>
        <v>0</v>
      </c>
      <c r="G33" s="113">
        <v>0</v>
      </c>
      <c r="H33" s="115">
        <v>0</v>
      </c>
      <c r="I33" s="115">
        <v>0</v>
      </c>
      <c r="J33" s="113"/>
      <c r="K33" s="115">
        <v>0</v>
      </c>
      <c r="L33" s="115">
        <v>0</v>
      </c>
      <c r="N33" s="116"/>
    </row>
    <row r="34" spans="1:14" ht="15" customHeight="1">
      <c r="A34" s="112" t="s">
        <v>248</v>
      </c>
      <c r="B34" s="105">
        <v>2004</v>
      </c>
      <c r="C34" s="105"/>
      <c r="D34" s="113">
        <f t="shared" si="0"/>
        <v>8230.94</v>
      </c>
      <c r="E34" s="114">
        <f t="shared" si="0"/>
        <v>8706.48</v>
      </c>
      <c r="F34" s="114">
        <f t="shared" si="0"/>
        <v>8706.48</v>
      </c>
      <c r="G34" s="113">
        <v>8230.94</v>
      </c>
      <c r="H34" s="115">
        <v>8706.48</v>
      </c>
      <c r="I34" s="115">
        <v>8706.48</v>
      </c>
      <c r="J34" s="113"/>
      <c r="K34" s="115">
        <v>0</v>
      </c>
      <c r="L34" s="115">
        <v>0</v>
      </c>
      <c r="N34" s="116"/>
    </row>
    <row r="35" spans="1:14" ht="15">
      <c r="A35" s="112" t="s">
        <v>249</v>
      </c>
      <c r="B35" s="105">
        <v>2005</v>
      </c>
      <c r="C35" s="112"/>
      <c r="D35" s="113">
        <f t="shared" si="0"/>
        <v>20180</v>
      </c>
      <c r="E35" s="114">
        <f>H35+K35</f>
        <v>20180</v>
      </c>
      <c r="F35" s="114">
        <f>I35+L35</f>
        <v>20180</v>
      </c>
      <c r="G35" s="113">
        <v>20180</v>
      </c>
      <c r="H35" s="115">
        <v>20180</v>
      </c>
      <c r="I35" s="115">
        <v>20180</v>
      </c>
      <c r="J35" s="113"/>
      <c r="K35" s="115">
        <v>0</v>
      </c>
      <c r="L35" s="115">
        <v>0</v>
      </c>
      <c r="N35" s="116"/>
    </row>
    <row r="36" spans="1:14" ht="15">
      <c r="A36" s="112" t="s">
        <v>250</v>
      </c>
      <c r="B36" s="105">
        <v>2005</v>
      </c>
      <c r="C36" s="112"/>
      <c r="D36" s="113">
        <f t="shared" si="0"/>
        <v>0</v>
      </c>
      <c r="E36" s="114">
        <f t="shared" si="0"/>
        <v>0</v>
      </c>
      <c r="F36" s="114">
        <f t="shared" si="0"/>
        <v>0</v>
      </c>
      <c r="G36" s="113">
        <v>0</v>
      </c>
      <c r="H36" s="115">
        <v>0</v>
      </c>
      <c r="I36" s="115">
        <v>0</v>
      </c>
      <c r="J36" s="113"/>
      <c r="K36" s="115">
        <v>0</v>
      </c>
      <c r="L36" s="115">
        <v>0</v>
      </c>
      <c r="N36" s="116"/>
    </row>
    <row r="37" spans="1:14" ht="15">
      <c r="A37" s="112" t="s">
        <v>185</v>
      </c>
      <c r="B37" s="105">
        <v>2006</v>
      </c>
      <c r="C37" s="112"/>
      <c r="D37" s="113">
        <f t="shared" si="0"/>
        <v>7000</v>
      </c>
      <c r="E37" s="114">
        <f t="shared" si="0"/>
        <v>10000</v>
      </c>
      <c r="F37" s="114">
        <f t="shared" si="0"/>
        <v>10000</v>
      </c>
      <c r="G37" s="113">
        <v>7000</v>
      </c>
      <c r="H37" s="115">
        <v>10000</v>
      </c>
      <c r="I37" s="115">
        <v>10000</v>
      </c>
      <c r="J37" s="113"/>
      <c r="K37" s="115">
        <v>0</v>
      </c>
      <c r="L37" s="115">
        <v>0</v>
      </c>
      <c r="N37" s="116"/>
    </row>
    <row r="38" spans="1:14" ht="15">
      <c r="A38" s="118" t="s">
        <v>186</v>
      </c>
      <c r="B38" s="105">
        <v>2007</v>
      </c>
      <c r="C38" s="44"/>
      <c r="D38" s="113">
        <f t="shared" si="0"/>
        <v>246017.06</v>
      </c>
      <c r="E38" s="114">
        <f t="shared" si="0"/>
        <v>247629.86</v>
      </c>
      <c r="F38" s="114">
        <f t="shared" si="0"/>
        <v>47629.86</v>
      </c>
      <c r="G38" s="113">
        <v>246017.06</v>
      </c>
      <c r="H38" s="115">
        <v>247629.86</v>
      </c>
      <c r="I38" s="115">
        <v>47629.86</v>
      </c>
      <c r="J38" s="119"/>
      <c r="K38" s="115">
        <v>0</v>
      </c>
      <c r="L38" s="115">
        <v>0</v>
      </c>
      <c r="N38" s="116"/>
    </row>
    <row r="39" spans="1:14" ht="15">
      <c r="A39" s="118" t="s">
        <v>251</v>
      </c>
      <c r="B39" s="105">
        <v>2008</v>
      </c>
      <c r="C39" s="44"/>
      <c r="D39" s="113">
        <f t="shared" si="0"/>
        <v>0</v>
      </c>
      <c r="E39" s="114">
        <f t="shared" si="0"/>
        <v>0</v>
      </c>
      <c r="F39" s="114">
        <f t="shared" si="0"/>
        <v>0</v>
      </c>
      <c r="G39" s="113"/>
      <c r="H39" s="115">
        <v>0</v>
      </c>
      <c r="I39" s="115">
        <v>0</v>
      </c>
      <c r="J39" s="119"/>
      <c r="K39" s="115">
        <v>0</v>
      </c>
      <c r="L39" s="115">
        <v>0</v>
      </c>
      <c r="N39" s="116"/>
    </row>
    <row r="40" spans="1:14" ht="15">
      <c r="A40" s="117" t="s">
        <v>240</v>
      </c>
      <c r="B40" s="105">
        <v>2009</v>
      </c>
      <c r="C40" s="112"/>
      <c r="D40" s="113">
        <f t="shared" si="0"/>
        <v>0</v>
      </c>
      <c r="E40" s="114">
        <f t="shared" si="0"/>
        <v>0</v>
      </c>
      <c r="F40" s="114">
        <f t="shared" si="0"/>
        <v>0</v>
      </c>
      <c r="G40" s="113">
        <v>0</v>
      </c>
      <c r="H40" s="115">
        <v>0</v>
      </c>
      <c r="I40" s="115">
        <v>0</v>
      </c>
      <c r="J40" s="113"/>
      <c r="K40" s="115">
        <v>0</v>
      </c>
      <c r="L40" s="115">
        <v>0</v>
      </c>
      <c r="N40" s="116"/>
    </row>
    <row r="41" spans="1:14" ht="15">
      <c r="A41" s="118" t="s">
        <v>252</v>
      </c>
      <c r="B41" s="105">
        <v>2010</v>
      </c>
      <c r="C41" s="44"/>
      <c r="D41" s="113">
        <f t="shared" si="0"/>
        <v>24000</v>
      </c>
      <c r="E41" s="114">
        <f t="shared" si="0"/>
        <v>37500</v>
      </c>
      <c r="F41" s="114">
        <f t="shared" si="0"/>
        <v>37500</v>
      </c>
      <c r="G41" s="113">
        <v>24000</v>
      </c>
      <c r="H41" s="115">
        <v>37500</v>
      </c>
      <c r="I41" s="115">
        <v>37500</v>
      </c>
      <c r="J41" s="113"/>
      <c r="K41" s="115">
        <v>0</v>
      </c>
      <c r="L41" s="115">
        <v>0</v>
      </c>
      <c r="N41" s="116"/>
    </row>
    <row r="42" spans="1:14" ht="45">
      <c r="A42" s="118" t="s">
        <v>253</v>
      </c>
      <c r="B42" s="105">
        <v>2011</v>
      </c>
      <c r="C42" s="44"/>
      <c r="D42" s="113">
        <f t="shared" si="0"/>
        <v>203645.51</v>
      </c>
      <c r="E42" s="114">
        <f t="shared" si="0"/>
        <v>200679.36</v>
      </c>
      <c r="F42" s="114">
        <f t="shared" si="0"/>
        <v>200679.36</v>
      </c>
      <c r="G42" s="113">
        <v>203645.51</v>
      </c>
      <c r="H42" s="115">
        <v>200679.36</v>
      </c>
      <c r="I42" s="115">
        <v>200679.36</v>
      </c>
      <c r="J42" s="113"/>
      <c r="K42" s="115">
        <v>0</v>
      </c>
      <c r="L42" s="115">
        <v>0</v>
      </c>
      <c r="N42" s="116"/>
    </row>
    <row r="43" spans="1:14" ht="38.25" customHeight="1">
      <c r="A43" s="112" t="s">
        <v>237</v>
      </c>
      <c r="B43" s="105">
        <v>2012</v>
      </c>
      <c r="C43" s="44"/>
      <c r="D43" s="113">
        <f t="shared" si="0"/>
        <v>18000</v>
      </c>
      <c r="E43" s="114">
        <f t="shared" si="0"/>
        <v>18000</v>
      </c>
      <c r="F43" s="114">
        <f t="shared" si="0"/>
        <v>18000</v>
      </c>
      <c r="G43" s="113">
        <v>18000</v>
      </c>
      <c r="H43" s="115">
        <v>18000</v>
      </c>
      <c r="I43" s="115">
        <v>18000</v>
      </c>
      <c r="J43" s="113"/>
      <c r="K43" s="115"/>
      <c r="L43" s="115"/>
      <c r="N43" s="116"/>
    </row>
    <row r="44" spans="1:14" ht="15">
      <c r="A44" s="112" t="s">
        <v>234</v>
      </c>
      <c r="B44" s="105">
        <v>2013</v>
      </c>
      <c r="C44" s="105"/>
      <c r="D44" s="113">
        <f t="shared" si="0"/>
        <v>178349</v>
      </c>
      <c r="E44" s="114">
        <f t="shared" si="0"/>
        <v>229483</v>
      </c>
      <c r="F44" s="114">
        <f t="shared" si="0"/>
        <v>229483</v>
      </c>
      <c r="G44" s="113">
        <v>178349</v>
      </c>
      <c r="H44" s="115">
        <v>229483</v>
      </c>
      <c r="I44" s="115">
        <v>229483</v>
      </c>
      <c r="J44" s="113"/>
      <c r="K44" s="115">
        <v>0</v>
      </c>
      <c r="L44" s="115">
        <v>0</v>
      </c>
      <c r="N44" s="116"/>
    </row>
    <row r="45" spans="1:14" ht="30">
      <c r="A45" s="112" t="s">
        <v>254</v>
      </c>
      <c r="B45" s="105">
        <v>2014</v>
      </c>
      <c r="C45" s="105"/>
      <c r="D45" s="113">
        <f t="shared" si="0"/>
        <v>0</v>
      </c>
      <c r="E45" s="114">
        <f t="shared" si="0"/>
        <v>0</v>
      </c>
      <c r="F45" s="114">
        <f t="shared" si="0"/>
        <v>0</v>
      </c>
      <c r="G45" s="113">
        <v>0</v>
      </c>
      <c r="H45" s="115"/>
      <c r="I45" s="115"/>
      <c r="J45" s="113"/>
      <c r="K45" s="115">
        <v>0</v>
      </c>
      <c r="L45" s="115">
        <v>0</v>
      </c>
      <c r="N45" s="116"/>
    </row>
    <row r="46" spans="1:14" ht="15">
      <c r="A46" s="112" t="s">
        <v>255</v>
      </c>
      <c r="B46" s="105">
        <v>2015</v>
      </c>
      <c r="C46" s="105"/>
      <c r="D46" s="113">
        <f t="shared" si="0"/>
        <v>0</v>
      </c>
      <c r="E46" s="114">
        <f t="shared" si="0"/>
        <v>0</v>
      </c>
      <c r="F46" s="114">
        <f t="shared" si="0"/>
        <v>0</v>
      </c>
      <c r="G46" s="113">
        <v>0</v>
      </c>
      <c r="H46" s="115">
        <v>0</v>
      </c>
      <c r="I46" s="115">
        <v>0</v>
      </c>
      <c r="J46" s="113"/>
      <c r="K46" s="115">
        <v>0</v>
      </c>
      <c r="L46" s="115">
        <v>0</v>
      </c>
      <c r="N46" s="116"/>
    </row>
    <row r="47" spans="1:14" ht="26.25" customHeight="1">
      <c r="A47" s="112" t="s">
        <v>243</v>
      </c>
      <c r="B47" s="105">
        <v>2016</v>
      </c>
      <c r="C47" s="105"/>
      <c r="D47" s="113">
        <f t="shared" si="0"/>
        <v>124888</v>
      </c>
      <c r="E47" s="114">
        <f t="shared" si="0"/>
        <v>124888</v>
      </c>
      <c r="F47" s="114">
        <f t="shared" si="0"/>
        <v>124888</v>
      </c>
      <c r="G47" s="113">
        <v>124888</v>
      </c>
      <c r="H47" s="115">
        <v>124888</v>
      </c>
      <c r="I47" s="115">
        <v>124888</v>
      </c>
      <c r="J47" s="113"/>
      <c r="K47" s="115">
        <v>0</v>
      </c>
      <c r="L47" s="115">
        <v>0</v>
      </c>
      <c r="N47" s="116"/>
    </row>
    <row r="48" spans="1:14" ht="73.5" customHeight="1">
      <c r="A48" s="112" t="s">
        <v>256</v>
      </c>
      <c r="B48" s="105">
        <v>2017</v>
      </c>
      <c r="C48" s="105"/>
      <c r="D48" s="113">
        <f t="shared" si="0"/>
        <v>157301</v>
      </c>
      <c r="E48" s="114">
        <f t="shared" si="0"/>
        <v>10500</v>
      </c>
      <c r="F48" s="114">
        <f t="shared" si="0"/>
        <v>10500</v>
      </c>
      <c r="G48" s="113">
        <v>157301</v>
      </c>
      <c r="H48" s="115">
        <v>10500</v>
      </c>
      <c r="I48" s="115">
        <v>10500</v>
      </c>
      <c r="J48" s="113"/>
      <c r="K48" s="115">
        <v>0</v>
      </c>
      <c r="L48" s="115">
        <v>0</v>
      </c>
      <c r="N48" s="116"/>
    </row>
    <row r="49" spans="1:14" ht="60">
      <c r="A49" s="112" t="s">
        <v>257</v>
      </c>
      <c r="B49" s="105">
        <v>2018</v>
      </c>
      <c r="C49" s="105"/>
      <c r="D49" s="113">
        <f t="shared" si="0"/>
        <v>0</v>
      </c>
      <c r="E49" s="114">
        <f t="shared" si="0"/>
        <v>0</v>
      </c>
      <c r="F49" s="114">
        <f t="shared" si="0"/>
        <v>0</v>
      </c>
      <c r="G49" s="113">
        <v>0</v>
      </c>
      <c r="H49" s="115">
        <v>0</v>
      </c>
      <c r="I49" s="115">
        <v>0</v>
      </c>
      <c r="J49" s="113"/>
      <c r="K49" s="115">
        <v>0</v>
      </c>
      <c r="L49" s="115">
        <v>0</v>
      </c>
      <c r="N49" s="116"/>
    </row>
    <row r="50" spans="1:14" ht="15">
      <c r="A50" s="112" t="s">
        <v>193</v>
      </c>
      <c r="B50" s="105">
        <v>2019</v>
      </c>
      <c r="C50" s="105"/>
      <c r="D50" s="113">
        <f t="shared" si="0"/>
        <v>554429.59</v>
      </c>
      <c r="E50" s="114">
        <f t="shared" si="0"/>
        <v>43870</v>
      </c>
      <c r="F50" s="114">
        <f t="shared" si="0"/>
        <v>43870</v>
      </c>
      <c r="G50" s="113">
        <v>554429.59</v>
      </c>
      <c r="H50" s="115">
        <v>43870</v>
      </c>
      <c r="I50" s="115">
        <v>43870</v>
      </c>
      <c r="J50" s="113"/>
      <c r="K50" s="115">
        <v>0</v>
      </c>
      <c r="L50" s="115">
        <v>0</v>
      </c>
      <c r="N50" s="116"/>
    </row>
    <row r="51" spans="1:14" ht="45">
      <c r="A51" s="112" t="s">
        <v>258</v>
      </c>
      <c r="B51" s="105">
        <v>2020</v>
      </c>
      <c r="C51" s="105"/>
      <c r="D51" s="113">
        <f t="shared" si="0"/>
        <v>0</v>
      </c>
      <c r="E51" s="114">
        <f t="shared" si="0"/>
        <v>0</v>
      </c>
      <c r="F51" s="114">
        <f t="shared" si="0"/>
        <v>0</v>
      </c>
      <c r="G51" s="113">
        <v>0</v>
      </c>
      <c r="H51" s="115">
        <v>0</v>
      </c>
      <c r="I51" s="115">
        <v>0</v>
      </c>
      <c r="J51" s="113"/>
      <c r="K51" s="115">
        <v>0</v>
      </c>
      <c r="L51" s="115">
        <v>0</v>
      </c>
      <c r="N51" s="116"/>
    </row>
    <row r="52" spans="1:14" ht="15">
      <c r="A52" s="112" t="s">
        <v>318</v>
      </c>
      <c r="B52" s="105">
        <v>2021</v>
      </c>
      <c r="C52" s="105"/>
      <c r="D52" s="113">
        <f t="shared" si="0"/>
        <v>10152</v>
      </c>
      <c r="E52" s="114">
        <f t="shared" si="0"/>
        <v>10152</v>
      </c>
      <c r="F52" s="114">
        <f t="shared" si="0"/>
        <v>10152</v>
      </c>
      <c r="G52" s="113">
        <v>10152</v>
      </c>
      <c r="H52" s="115">
        <v>10152</v>
      </c>
      <c r="I52" s="115">
        <v>10152</v>
      </c>
      <c r="J52" s="113"/>
      <c r="K52" s="115"/>
      <c r="L52" s="115"/>
      <c r="N52" s="116"/>
    </row>
    <row r="53" spans="1:14" ht="15">
      <c r="A53" s="112" t="s">
        <v>317</v>
      </c>
      <c r="B53" s="105">
        <v>2022</v>
      </c>
      <c r="C53" s="105"/>
      <c r="D53" s="113">
        <f t="shared" si="0"/>
        <v>506140</v>
      </c>
      <c r="E53" s="114">
        <f t="shared" si="0"/>
        <v>0</v>
      </c>
      <c r="F53" s="114">
        <f t="shared" si="0"/>
        <v>0</v>
      </c>
      <c r="G53" s="113">
        <v>506140</v>
      </c>
      <c r="H53" s="115">
        <v>0</v>
      </c>
      <c r="I53" s="115">
        <v>0</v>
      </c>
      <c r="J53" s="113"/>
      <c r="K53" s="115"/>
      <c r="L53" s="115"/>
      <c r="N53" s="116"/>
    </row>
    <row r="54" spans="1:14" ht="15">
      <c r="A54" s="112" t="s">
        <v>195</v>
      </c>
      <c r="B54" s="105">
        <v>2023</v>
      </c>
      <c r="C54" s="105"/>
      <c r="D54" s="113">
        <f t="shared" si="0"/>
        <v>220214.64</v>
      </c>
      <c r="E54" s="114">
        <f>H54+K54</f>
        <v>0</v>
      </c>
      <c r="F54" s="114">
        <f>I54+L54</f>
        <v>0</v>
      </c>
      <c r="G54" s="113">
        <v>220214.64</v>
      </c>
      <c r="H54" s="115">
        <v>0</v>
      </c>
      <c r="I54" s="115">
        <v>0</v>
      </c>
      <c r="J54" s="113"/>
      <c r="K54" s="115">
        <v>0</v>
      </c>
      <c r="L54" s="115">
        <v>0</v>
      </c>
      <c r="N54" s="116"/>
    </row>
  </sheetData>
  <sheetProtection/>
  <mergeCells count="11">
    <mergeCell ref="G9:L9"/>
    <mergeCell ref="G10:I10"/>
    <mergeCell ref="J10:L10"/>
    <mergeCell ref="A3:L3"/>
    <mergeCell ref="A4:L4"/>
    <mergeCell ref="A5:L5"/>
    <mergeCell ref="A8:A11"/>
    <mergeCell ref="B8:B11"/>
    <mergeCell ref="C8:C11"/>
    <mergeCell ref="D8:L8"/>
    <mergeCell ref="D9:F10"/>
  </mergeCells>
  <hyperlinks>
    <hyperlink ref="G10" r:id="rId1" display="consultantplus://offline/ref=838F91B6445C383068C9FF87801A905B05D7C2BA03DE6E11CC7160FBE7R6RFF"/>
    <hyperlink ref="J10" r:id="rId2" display="consultantplus://offline/ref=838F91B6445C383068C9FF87801A905B05D7C2BD04D86E11CC7160FBE7R6RFF"/>
  </hyperlinks>
  <printOptions/>
  <pageMargins left="0.25" right="0.25" top="0.75" bottom="0.75" header="0.3" footer="0.3"/>
  <pageSetup horizontalDpi="600" verticalDpi="600" orientation="landscape" paperSize="9" scale="64" r:id="rId3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Guseletova</cp:lastModifiedBy>
  <cp:lastPrinted>2018-02-12T09:30:12Z</cp:lastPrinted>
  <dcterms:created xsi:type="dcterms:W3CDTF">2008-10-01T13:21:49Z</dcterms:created>
  <dcterms:modified xsi:type="dcterms:W3CDTF">2018-02-12T10:13:46Z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